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drawings/drawing7.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0.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17.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有機農業\★★協議会\01-2  要領・様式\02 様式\R6\"/>
    </mc:Choice>
  </mc:AlternateContent>
  <xr:revisionPtr revIDLastSave="0" documentId="13_ncr:1_{63834F24-B77A-4B3D-843E-5ABE5B954ED7}" xr6:coauthVersionLast="36" xr6:coauthVersionMax="36" xr10:uidLastSave="{00000000-0000-0000-0000-000000000000}"/>
  <bookViews>
    <workbookView xWindow="-105" yWindow="-105" windowWidth="23250" windowHeight="12450" xr2:uid="{00000000-000D-0000-FFFF-FFFF00000000}"/>
  </bookViews>
  <sheets>
    <sheet name="有機転換の補助金要件チェックフロー" sheetId="79" r:id="rId1"/>
    <sheet name="有機転換の補助金要件チェックフロー記入例" sheetId="80" r:id="rId2"/>
    <sheet name="様式第1号-1　提出書類チェックシート" sheetId="77" r:id="rId3"/>
    <sheet name="　入力シート" sheetId="45" r:id="rId4"/>
    <sheet name="　入力シート 記入例" sheetId="87" r:id="rId5"/>
    <sheet name="様式第1号-２　振込先口座情報" sheetId="85" r:id="rId6"/>
    <sheet name="様式第1号-３　誓約書" sheetId="86" r:id="rId7"/>
    <sheet name="様式第２号_事業計画（実施）カガミ" sheetId="50" r:id="rId8"/>
    <sheet name="様式２号ー２－１(転換）" sheetId="20" r:id="rId9"/>
    <sheet name="様式２号ー２－１(転換）記入例" sheetId="82" r:id="rId10"/>
    <sheet name="様式２号_別添２_ほ場一覧兼補助申請額算定シート" sheetId="56" r:id="rId11"/>
    <sheet name="様式２号_別添２_ほ場一覧兼補助申請額算定シート _記入例" sheetId="89" r:id="rId12"/>
    <sheet name="参考様式2_生産行程管理記録 " sheetId="75" r:id="rId13"/>
    <sheet name="様式2号_別添１_構成員" sheetId="57" r:id="rId14"/>
    <sheet name="様式第５号_交付申請書" sheetId="91" r:id="rId15"/>
    <sheet name="変更時→" sheetId="66" r:id="rId16"/>
    <sheet name="様式第３号_変更申請書" sheetId="67" r:id="rId17"/>
    <sheet name="様式第３号_1_変更届" sheetId="90" r:id="rId18"/>
    <sheet name="廃止→" sheetId="69" r:id="rId19"/>
    <sheet name="様式第４号_廃止届" sheetId="68" r:id="rId20"/>
    <sheet name="実績報告→" sheetId="52" r:id="rId21"/>
    <sheet name="参考様式2_生産行程管理記録 _実績" sheetId="84" r:id="rId22"/>
  </sheets>
  <definedNames>
    <definedName name="_xlnm.Print_Area" localSheetId="3">'　入力シート'!$A:$E</definedName>
    <definedName name="_xlnm.Print_Area" localSheetId="4">'　入力シート 記入例'!$B:$S</definedName>
    <definedName name="_xlnm.Print_Area" localSheetId="12">'参考様式2_生産行程管理記録 '!$A$1:$AZ$26</definedName>
    <definedName name="_xlnm.Print_Area" localSheetId="21">'参考様式2_生産行程管理記録 _実績'!$A$1:$BD$28</definedName>
    <definedName name="_xlnm.Print_Area" localSheetId="0">有機転換の補助金要件チェックフロー!$B:$J</definedName>
    <definedName name="_xlnm.Print_Area" localSheetId="1">有機転換の補助金要件チェックフロー記入例!$B:$J</definedName>
    <definedName name="_xlnm.Print_Area" localSheetId="13">様式2号_別添１_構成員!$A:$AX</definedName>
    <definedName name="_xlnm.Print_Area" localSheetId="10">様式２号_別添２_ほ場一覧兼補助申請額算定シート!$A:$X</definedName>
    <definedName name="_xlnm.Print_Area" localSheetId="11">'様式２号_別添２_ほ場一覧兼補助申請額算定シート _記入例'!$A:$X</definedName>
    <definedName name="_xlnm.Print_Area" localSheetId="8">'様式２号ー２－１(転換）'!$A:$E</definedName>
    <definedName name="_xlnm.Print_Area" localSheetId="9">'様式２号ー２－１(転換）記入例'!$A:$M</definedName>
    <definedName name="_xlnm.Print_Area" localSheetId="2">'様式第1号-1　提出書類チェックシート'!$A:$H</definedName>
    <definedName name="_xlnm.Print_Area" localSheetId="5">'様式第1号-２　振込先口座情報'!$A:$D</definedName>
    <definedName name="_xlnm.Print_Area" localSheetId="6">'様式第1号-３　誓約書'!$A$1:$H$27</definedName>
    <definedName name="_xlnm.Print_Area" localSheetId="7">'様式第２号_事業計画（実施）カガミ'!$A:$J</definedName>
    <definedName name="_xlnm.Print_Area" localSheetId="17">様式第３号_1_変更届!$A:$I</definedName>
    <definedName name="_xlnm.Print_Area" localSheetId="16">様式第３号_変更申請書!$A:$I</definedName>
    <definedName name="_xlnm.Print_Area" localSheetId="19">様式第４号_廃止届!$A:$I</definedName>
    <definedName name="_xlnm.Print_Area" localSheetId="14">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91" l="1"/>
  <c r="G7" i="91"/>
  <c r="G6" i="91"/>
  <c r="H5" i="91"/>
  <c r="G4" i="91"/>
  <c r="G4" i="50"/>
  <c r="E50" i="82" l="1"/>
  <c r="E51" i="20"/>
  <c r="H10" i="89" l="1"/>
  <c r="H9" i="89"/>
  <c r="I15" i="56" l="1"/>
  <c r="F15" i="56" s="1"/>
  <c r="O15" i="56"/>
  <c r="P15" i="56"/>
  <c r="R15" i="56" s="1"/>
  <c r="Q15" i="56"/>
  <c r="U15" i="56" s="1"/>
  <c r="I16" i="56"/>
  <c r="F16" i="56" s="1"/>
  <c r="W16" i="56" s="1"/>
  <c r="O16" i="56"/>
  <c r="P16" i="56"/>
  <c r="R16" i="56" s="1"/>
  <c r="Q16" i="56"/>
  <c r="T16" i="56"/>
  <c r="U16" i="56"/>
  <c r="V16" i="56"/>
  <c r="X16" i="56"/>
  <c r="I17" i="56"/>
  <c r="F17" i="56" s="1"/>
  <c r="W17" i="56" s="1"/>
  <c r="O17" i="56"/>
  <c r="P17" i="56"/>
  <c r="R17" i="56" s="1"/>
  <c r="Q17" i="56"/>
  <c r="T17" i="56"/>
  <c r="U17" i="56"/>
  <c r="V17" i="56"/>
  <c r="X17" i="56"/>
  <c r="I18" i="56"/>
  <c r="F18" i="56" s="1"/>
  <c r="W18" i="56" s="1"/>
  <c r="O18" i="56"/>
  <c r="P18" i="56"/>
  <c r="R18" i="56" s="1"/>
  <c r="Q18" i="56"/>
  <c r="T18" i="56"/>
  <c r="U18" i="56"/>
  <c r="V18" i="56"/>
  <c r="X18" i="56"/>
  <c r="V15" i="56" l="1"/>
  <c r="E10" i="56"/>
  <c r="E9" i="56"/>
  <c r="E8" i="56"/>
  <c r="H10" i="56"/>
  <c r="H9" i="56"/>
  <c r="W15" i="56"/>
  <c r="X15" i="56" s="1"/>
  <c r="S18" i="56"/>
  <c r="S17" i="56"/>
  <c r="S16" i="56"/>
  <c r="S15" i="56"/>
  <c r="T15" i="56" s="1"/>
  <c r="G8" i="90" l="1"/>
  <c r="G7" i="90"/>
  <c r="G6" i="90"/>
  <c r="H5" i="90"/>
  <c r="D38" i="20" l="1"/>
  <c r="F5" i="89" l="1"/>
  <c r="C5" i="89"/>
  <c r="X29" i="89"/>
  <c r="T29" i="89"/>
  <c r="Q29" i="89"/>
  <c r="V29" i="89" s="1"/>
  <c r="P29" i="89"/>
  <c r="S29" i="89" s="1"/>
  <c r="O29" i="89"/>
  <c r="I29" i="89"/>
  <c r="F29" i="89"/>
  <c r="W29" i="89" s="1"/>
  <c r="X28" i="89"/>
  <c r="T28" i="89"/>
  <c r="Q28" i="89"/>
  <c r="U28" i="89" s="1"/>
  <c r="P28" i="89"/>
  <c r="S28" i="89" s="1"/>
  <c r="O28" i="89"/>
  <c r="I28" i="89"/>
  <c r="F28" i="89"/>
  <c r="W28" i="89" s="1"/>
  <c r="X27" i="89"/>
  <c r="T27" i="89"/>
  <c r="Q27" i="89"/>
  <c r="U27" i="89" s="1"/>
  <c r="P27" i="89"/>
  <c r="S27" i="89" s="1"/>
  <c r="O27" i="89"/>
  <c r="I27" i="89"/>
  <c r="F27" i="89"/>
  <c r="W27" i="89" s="1"/>
  <c r="X26" i="89"/>
  <c r="T26" i="89"/>
  <c r="Q26" i="89"/>
  <c r="U26" i="89" s="1"/>
  <c r="P26" i="89"/>
  <c r="S26" i="89" s="1"/>
  <c r="O26" i="89"/>
  <c r="I26" i="89"/>
  <c r="F26" i="89"/>
  <c r="W26" i="89" s="1"/>
  <c r="X25" i="89"/>
  <c r="T25" i="89"/>
  <c r="Q25" i="89"/>
  <c r="U25" i="89" s="1"/>
  <c r="P25" i="89"/>
  <c r="S25" i="89" s="1"/>
  <c r="O25" i="89"/>
  <c r="I25" i="89"/>
  <c r="F25" i="89"/>
  <c r="W25" i="89" s="1"/>
  <c r="Q24" i="89"/>
  <c r="V24" i="89" s="1"/>
  <c r="P24" i="89"/>
  <c r="S24" i="89" s="1"/>
  <c r="O24" i="89"/>
  <c r="I24" i="89"/>
  <c r="F24" i="89"/>
  <c r="W24" i="89" s="1"/>
  <c r="R23" i="89"/>
  <c r="Q23" i="89"/>
  <c r="U23" i="89" s="1"/>
  <c r="P23" i="89"/>
  <c r="S23" i="89" s="1"/>
  <c r="O23" i="89"/>
  <c r="I23" i="89"/>
  <c r="F23" i="89"/>
  <c r="W23" i="89" s="1"/>
  <c r="R22" i="89"/>
  <c r="T22" i="89" s="1"/>
  <c r="Q22" i="89"/>
  <c r="U22" i="89" s="1"/>
  <c r="P22" i="89"/>
  <c r="S22" i="89" s="1"/>
  <c r="O22" i="89"/>
  <c r="I22" i="89"/>
  <c r="F22" i="89"/>
  <c r="W22" i="89" s="1"/>
  <c r="R21" i="89"/>
  <c r="Q21" i="89"/>
  <c r="V21" i="89" s="1"/>
  <c r="P21" i="89"/>
  <c r="S21" i="89" s="1"/>
  <c r="O21" i="89"/>
  <c r="I21" i="89"/>
  <c r="F21" i="89"/>
  <c r="W21" i="89" s="1"/>
  <c r="R20" i="89"/>
  <c r="T20" i="89" s="1"/>
  <c r="Q20" i="89"/>
  <c r="V20" i="89" s="1"/>
  <c r="P20" i="89"/>
  <c r="S20" i="89" s="1"/>
  <c r="O20" i="89"/>
  <c r="I20" i="89"/>
  <c r="F20" i="89"/>
  <c r="W20" i="89" s="1"/>
  <c r="R19" i="89"/>
  <c r="Q19" i="89"/>
  <c r="U19" i="89" s="1"/>
  <c r="P19" i="89"/>
  <c r="S19" i="89" s="1"/>
  <c r="O19" i="89"/>
  <c r="I19" i="89"/>
  <c r="F19" i="89"/>
  <c r="W19" i="89" s="1"/>
  <c r="R18" i="89"/>
  <c r="T18" i="89" s="1"/>
  <c r="Q18" i="89"/>
  <c r="U18" i="89" s="1"/>
  <c r="P18" i="89"/>
  <c r="S18" i="89" s="1"/>
  <c r="O18" i="89"/>
  <c r="I18" i="89"/>
  <c r="F18" i="89"/>
  <c r="W18" i="89" s="1"/>
  <c r="R17" i="89"/>
  <c r="Q17" i="89"/>
  <c r="V17" i="89" s="1"/>
  <c r="P17" i="89"/>
  <c r="S17" i="89" s="1"/>
  <c r="O17" i="89"/>
  <c r="I17" i="89"/>
  <c r="F17" i="89"/>
  <c r="W17" i="89" s="1"/>
  <c r="R16" i="89"/>
  <c r="T16" i="89" s="1"/>
  <c r="Q16" i="89"/>
  <c r="U16" i="89" s="1"/>
  <c r="P16" i="89"/>
  <c r="S16" i="89" s="1"/>
  <c r="O16" i="89"/>
  <c r="I16" i="89"/>
  <c r="F16" i="89"/>
  <c r="W16" i="89" s="1"/>
  <c r="R15" i="89"/>
  <c r="Q15" i="89"/>
  <c r="U15" i="89" s="1"/>
  <c r="P15" i="89"/>
  <c r="S15" i="89" s="1"/>
  <c r="O15" i="89"/>
  <c r="I15" i="89"/>
  <c r="F15" i="89"/>
  <c r="Q21" i="56"/>
  <c r="V21" i="56" s="1"/>
  <c r="P21" i="56"/>
  <c r="S21" i="56" s="1"/>
  <c r="O21" i="56"/>
  <c r="I21" i="56"/>
  <c r="F21" i="56" s="1"/>
  <c r="W21" i="56" s="1"/>
  <c r="Q20" i="56"/>
  <c r="U20" i="56" s="1"/>
  <c r="P20" i="56"/>
  <c r="S20" i="56" s="1"/>
  <c r="O20" i="56"/>
  <c r="I20" i="56"/>
  <c r="F20" i="56" s="1"/>
  <c r="W20" i="56" s="1"/>
  <c r="I19" i="56"/>
  <c r="I22" i="56"/>
  <c r="I23" i="56"/>
  <c r="I24" i="56"/>
  <c r="I25" i="56"/>
  <c r="I26" i="56"/>
  <c r="I27" i="56"/>
  <c r="I28" i="56"/>
  <c r="I29" i="56"/>
  <c r="X15" i="89" l="1"/>
  <c r="T15" i="89"/>
  <c r="T17" i="89"/>
  <c r="T19" i="89"/>
  <c r="T21" i="89"/>
  <c r="T23" i="89"/>
  <c r="U17" i="89"/>
  <c r="X17" i="89" s="1"/>
  <c r="U20" i="89"/>
  <c r="X20" i="89" s="1"/>
  <c r="U21" i="89"/>
  <c r="X21" i="89" s="1"/>
  <c r="U24" i="89"/>
  <c r="X24" i="89" s="1"/>
  <c r="U29" i="89"/>
  <c r="E10" i="89"/>
  <c r="D26" i="82" s="1"/>
  <c r="V15" i="89"/>
  <c r="V16" i="89"/>
  <c r="X16" i="89" s="1"/>
  <c r="V18" i="89"/>
  <c r="X18" i="89" s="1"/>
  <c r="V19" i="89"/>
  <c r="X19" i="89" s="1"/>
  <c r="V22" i="89"/>
  <c r="X22" i="89" s="1"/>
  <c r="V23" i="89"/>
  <c r="X23" i="89" s="1"/>
  <c r="R24" i="89"/>
  <c r="T24" i="89" s="1"/>
  <c r="R25" i="89"/>
  <c r="V25" i="89"/>
  <c r="R26" i="89"/>
  <c r="V26" i="89"/>
  <c r="R27" i="89"/>
  <c r="V27" i="89"/>
  <c r="R28" i="89"/>
  <c r="V28" i="89"/>
  <c r="R29" i="89"/>
  <c r="E9" i="89"/>
  <c r="D25" i="82" s="1"/>
  <c r="W15" i="89"/>
  <c r="E8" i="89"/>
  <c r="D24" i="82" s="1"/>
  <c r="U21" i="56"/>
  <c r="X21" i="56" s="1"/>
  <c r="R21" i="56"/>
  <c r="T21" i="56" s="1"/>
  <c r="R20" i="56"/>
  <c r="T20" i="56" s="1"/>
  <c r="V20" i="56"/>
  <c r="X20" i="56" s="1"/>
  <c r="F5" i="56"/>
  <c r="C5" i="56"/>
  <c r="I10" i="89" l="1"/>
  <c r="E45" i="82" s="1"/>
  <c r="D45" i="82"/>
  <c r="I9" i="89"/>
  <c r="E44" i="82" s="1"/>
  <c r="D44" i="82"/>
  <c r="E7" i="89"/>
  <c r="E2" i="82"/>
  <c r="T25" i="56" l="1"/>
  <c r="T26" i="56"/>
  <c r="T27" i="56"/>
  <c r="T28" i="56"/>
  <c r="T29" i="56"/>
  <c r="Q29" i="56" l="1"/>
  <c r="P29" i="56"/>
  <c r="O29" i="56"/>
  <c r="Q28" i="56"/>
  <c r="P28" i="56"/>
  <c r="O28" i="56"/>
  <c r="Q27" i="56"/>
  <c r="P27" i="56"/>
  <c r="O27" i="56"/>
  <c r="Q26" i="56"/>
  <c r="P26" i="56"/>
  <c r="O26" i="56"/>
  <c r="Q25" i="56"/>
  <c r="P25" i="56"/>
  <c r="O25" i="56"/>
  <c r="Q24" i="56"/>
  <c r="P24" i="56"/>
  <c r="O24" i="56"/>
  <c r="Q23" i="56"/>
  <c r="P23" i="56"/>
  <c r="O23" i="56"/>
  <c r="Q22" i="56"/>
  <c r="P22" i="56"/>
  <c r="O22" i="56"/>
  <c r="Q19" i="56"/>
  <c r="P19" i="56"/>
  <c r="O19" i="56"/>
  <c r="V28" i="56" l="1"/>
  <c r="U28" i="56"/>
  <c r="S26" i="56"/>
  <c r="R26" i="56"/>
  <c r="U27" i="56"/>
  <c r="V27" i="56"/>
  <c r="S27" i="56"/>
  <c r="R27" i="56"/>
  <c r="R25" i="56"/>
  <c r="S25" i="56"/>
  <c r="U26" i="56"/>
  <c r="V26" i="56"/>
  <c r="R29" i="56"/>
  <c r="S29" i="56"/>
  <c r="V25" i="56"/>
  <c r="U25" i="56"/>
  <c r="R28" i="56"/>
  <c r="S28" i="56"/>
  <c r="V29" i="56"/>
  <c r="U29" i="56"/>
  <c r="V24" i="56"/>
  <c r="U24" i="56"/>
  <c r="S24" i="56"/>
  <c r="R24" i="56"/>
  <c r="R23" i="56"/>
  <c r="S23" i="56"/>
  <c r="V23" i="56"/>
  <c r="U23" i="56"/>
  <c r="R22" i="56"/>
  <c r="S22" i="56"/>
  <c r="V22" i="56"/>
  <c r="U22" i="56"/>
  <c r="V19" i="56"/>
  <c r="U19" i="56"/>
  <c r="R19" i="56"/>
  <c r="S19" i="56"/>
  <c r="C16" i="82"/>
  <c r="C17" i="82"/>
  <c r="C15" i="82"/>
  <c r="C14" i="82"/>
  <c r="C13" i="82"/>
  <c r="D12" i="82"/>
  <c r="C9" i="82"/>
  <c r="C10" i="82"/>
  <c r="C11" i="82"/>
  <c r="C8" i="82"/>
  <c r="N7" i="57" l="1"/>
  <c r="N6" i="57"/>
  <c r="E2" i="20" l="1"/>
  <c r="C3" i="85"/>
  <c r="H2" i="50" l="1"/>
  <c r="X25" i="56" l="1"/>
  <c r="X26" i="56"/>
  <c r="X27" i="56"/>
  <c r="X28" i="56"/>
  <c r="X29" i="56"/>
  <c r="J16" i="79"/>
  <c r="J5" i="80"/>
  <c r="J5" i="79"/>
  <c r="J16" i="80"/>
  <c r="E24" i="82" l="1"/>
  <c r="T22" i="56" l="1"/>
  <c r="T19" i="56"/>
  <c r="T23" i="56"/>
  <c r="T24" i="56"/>
  <c r="F19" i="56"/>
  <c r="W19" i="56" s="1"/>
  <c r="F22" i="56"/>
  <c r="W22" i="56" s="1"/>
  <c r="F23" i="56"/>
  <c r="W23" i="56" s="1"/>
  <c r="X19" i="56" l="1"/>
  <c r="X22" i="56"/>
  <c r="X23" i="56"/>
  <c r="D45" i="20"/>
  <c r="F24" i="56"/>
  <c r="F25" i="56"/>
  <c r="W25" i="56" s="1"/>
  <c r="F26" i="56"/>
  <c r="W26" i="56" s="1"/>
  <c r="F27" i="56"/>
  <c r="W27" i="56" s="1"/>
  <c r="F28" i="56"/>
  <c r="W28" i="56" s="1"/>
  <c r="F29" i="56"/>
  <c r="W29" i="56" s="1"/>
  <c r="D25" i="20" l="1"/>
  <c r="D24" i="20"/>
  <c r="D26" i="20"/>
  <c r="W24" i="56"/>
  <c r="X24" i="56" s="1"/>
  <c r="I9" i="56"/>
  <c r="E45" i="20" s="1"/>
  <c r="E24" i="20" l="1"/>
  <c r="D46" i="20"/>
  <c r="I10" i="56"/>
  <c r="E46" i="20" s="1"/>
  <c r="E47" i="20" l="1"/>
  <c r="E46" i="82"/>
  <c r="E7" i="56"/>
  <c r="G9" i="68" l="1"/>
  <c r="G8" i="68"/>
  <c r="G7" i="68"/>
  <c r="H6" i="68"/>
  <c r="G8" i="67"/>
  <c r="G7" i="67"/>
  <c r="G6" i="67"/>
  <c r="H5" i="67"/>
  <c r="G8" i="50"/>
  <c r="G7" i="50"/>
  <c r="G6" i="50"/>
  <c r="H5" i="50"/>
  <c r="C14" i="20" l="1"/>
  <c r="C17" i="20"/>
  <c r="C16" i="20"/>
  <c r="C15" i="20"/>
  <c r="C13" i="20"/>
  <c r="D12" i="20"/>
  <c r="C11" i="20"/>
  <c r="C10" i="20"/>
  <c r="C9" i="20"/>
  <c r="C8" i="20"/>
</calcChain>
</file>

<file path=xl/sharedStrings.xml><?xml version="1.0" encoding="utf-8"?>
<sst xmlns="http://schemas.openxmlformats.org/spreadsheetml/2006/main" count="754" uniqueCount="409">
  <si>
    <t>代表者名</t>
    <rPh sb="0" eb="3">
      <t>ダイヒョウシャ</t>
    </rPh>
    <rPh sb="3" eb="4">
      <t>ナ</t>
    </rPh>
    <phoneticPr fontId="1"/>
  </si>
  <si>
    <t>所在地</t>
    <rPh sb="0" eb="3">
      <t>ショザイチ</t>
    </rPh>
    <phoneticPr fontId="1"/>
  </si>
  <si>
    <t>〒</t>
    <phoneticPr fontId="1"/>
  </si>
  <si>
    <t>代表者</t>
    <rPh sb="0" eb="3">
      <t>ダイヒョウシャ</t>
    </rPh>
    <phoneticPr fontId="10"/>
  </si>
  <si>
    <t>所在地</t>
    <rPh sb="0" eb="3">
      <t>ショザイチ</t>
    </rPh>
    <phoneticPr fontId="10"/>
  </si>
  <si>
    <t>氏名</t>
    <rPh sb="0" eb="2">
      <t>シメイ</t>
    </rPh>
    <phoneticPr fontId="1"/>
  </si>
  <si>
    <t>作業内容</t>
    <rPh sb="0" eb="2">
      <t>サギョウ</t>
    </rPh>
    <rPh sb="2" eb="4">
      <t>ナイヨウ</t>
    </rPh>
    <phoneticPr fontId="1"/>
  </si>
  <si>
    <t>年月日</t>
    <rPh sb="0" eb="3">
      <t>ネンガッピ</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</si>
  <si>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</si>
  <si>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</si>
  <si>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</si>
  <si>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</si>
  <si>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</si>
  <si>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</si>
  <si>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10"/>
  </si>
  <si>
    <t>ＦＡＸ</t>
    <phoneticPr fontId="10"/>
  </si>
  <si>
    <t>事業者名</t>
    <rPh sb="0" eb="2">
      <t>ジギョウシャ</t>
    </rPh>
    <rPh sb="2" eb="3">
      <t>ナ</t>
    </rPh>
    <phoneticPr fontId="10"/>
  </si>
  <si>
    <t>有機転換中のほ場の所在地</t>
    <rPh sb="0" eb="1">
      <t>ユウキ</t>
    </rPh>
    <rPh sb="1" eb="3">
      <t>テンカン</t>
    </rPh>
    <rPh sb="3" eb="4">
      <t>ナカ</t>
    </rPh>
    <rPh sb="5" eb="6">
      <t>ジョウ</t>
    </rPh>
    <rPh sb="7" eb="9">
      <t>ショザイ</t>
    </rPh>
    <rPh sb="9" eb="10">
      <t>チ</t>
    </rPh>
    <phoneticPr fontId="10"/>
  </si>
  <si>
    <t>機関名</t>
    <rPh sb="0" eb="3">
      <t>キカンナ</t>
    </rPh>
    <phoneticPr fontId="10"/>
  </si>
  <si>
    <t>様式番号</t>
    <rPh sb="0" eb="2">
      <t>ヨウシキ</t>
    </rPh>
    <rPh sb="2" eb="4">
      <t>バンゴウ</t>
    </rPh>
    <phoneticPr fontId="1"/>
  </si>
  <si>
    <t>様式名</t>
    <rPh sb="0" eb="2">
      <t>ヨウシキ</t>
    </rPh>
    <rPh sb="2" eb="3">
      <t>ナ</t>
    </rPh>
    <phoneticPr fontId="1"/>
  </si>
  <si>
    <t>有機JAS認証</t>
    <rPh sb="0" eb="2">
      <t>ユウキ</t>
    </rPh>
    <rPh sb="5" eb="7">
      <t>ニンショウ</t>
    </rPh>
    <phoneticPr fontId="1"/>
  </si>
  <si>
    <t>申請予定機関</t>
    <rPh sb="0" eb="2">
      <t>シンセイ</t>
    </rPh>
    <rPh sb="2" eb="4">
      <t>ヨテイ</t>
    </rPh>
    <rPh sb="4" eb="6">
      <t>キカン</t>
    </rPh>
    <phoneticPr fontId="10"/>
  </si>
  <si>
    <t>３　転換中の有機農産物</t>
    <rPh sb="2" eb="4">
      <t>テンカン</t>
    </rPh>
    <rPh sb="4" eb="5">
      <t>ナカ</t>
    </rPh>
    <rPh sb="6" eb="8">
      <t>ユウキ</t>
    </rPh>
    <rPh sb="8" eb="11">
      <t>ノウサンブツ</t>
    </rPh>
    <phoneticPr fontId="10"/>
  </si>
  <si>
    <t>２　有機ＪＡＳ転換計画（実績）</t>
    <rPh sb="2" eb="4">
      <t>ユウキ</t>
    </rPh>
    <rPh sb="7" eb="9">
      <t>テンカン</t>
    </rPh>
    <rPh sb="9" eb="11">
      <t>ケイカク</t>
    </rPh>
    <rPh sb="12" eb="14">
      <t>ジッセキ</t>
    </rPh>
    <phoneticPr fontId="10"/>
  </si>
  <si>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</si>
  <si>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</si>
  <si>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</si>
  <si>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有機転換事業計画（実績）書</t>
    <rPh sb="0" eb="2">
      <t>ユウキ</t>
    </rPh>
    <rPh sb="2" eb="4">
      <t>テンカン</t>
    </rPh>
    <rPh sb="4" eb="6">
      <t>ジギョウ</t>
    </rPh>
    <rPh sb="6" eb="8">
      <t>ケイカク</t>
    </rPh>
    <rPh sb="9" eb="11">
      <t>ジッセキ</t>
    </rPh>
    <rPh sb="12" eb="13">
      <t>ショ</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</si>
  <si>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</si>
  <si>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</si>
  <si>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</si>
  <si>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</si>
  <si>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</si>
  <si>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</si>
  <si>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</si>
  <si>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</si>
  <si>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</si>
  <si>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</si>
  <si>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10"/>
  </si>
  <si>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</si>
  <si>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</si>
  <si>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10"/>
  </si>
  <si>
    <t>金融機関名</t>
    <rPh sb="0" eb="3">
      <t>キンユウキカン</t>
    </rPh>
    <rPh sb="3" eb="4">
      <t>ナ</t>
    </rPh>
    <phoneticPr fontId="1"/>
  </si>
  <si>
    <t>金融機関コード</t>
    <rPh sb="0" eb="1">
      <t>キンユウ</t>
    </rPh>
    <rPh sb="1" eb="3">
      <t>キカン</t>
    </rPh>
    <phoneticPr fontId="10"/>
  </si>
  <si>
    <t>支店名</t>
    <rPh sb="0" eb="1">
      <t>シテン</t>
    </rPh>
    <rPh sb="1" eb="2">
      <t>ナ</t>
    </rPh>
    <phoneticPr fontId="1"/>
  </si>
  <si>
    <t>店番号</t>
    <rPh sb="0" eb="3">
      <t>ミセバンゴウ</t>
    </rPh>
    <phoneticPr fontId="1"/>
  </si>
  <si>
    <t>口座種類</t>
    <rPh sb="0" eb="1">
      <t>コウザ</t>
    </rPh>
    <rPh sb="1" eb="3">
      <t>シュルイ</t>
    </rPh>
    <phoneticPr fontId="10"/>
  </si>
  <si>
    <t>口座番号</t>
    <rPh sb="0" eb="2">
      <t>コウザ</t>
    </rPh>
    <rPh sb="2" eb="4">
      <t>バンゴウ</t>
    </rPh>
    <phoneticPr fontId="1"/>
  </si>
  <si>
    <t>口座名義</t>
    <rPh sb="0" eb="1">
      <t>コウザ</t>
    </rPh>
    <rPh sb="1" eb="3">
      <t>メイギ</t>
    </rPh>
    <phoneticPr fontId="10"/>
  </si>
  <si>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</si>
  <si>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</si>
  <si>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</si>
  <si>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</si>
  <si>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必要に応じて行の追加や削除をしてください</t>
    <rPh sb="0" eb="2">
      <t>ヒツヨウ</t>
    </rPh>
    <rPh sb="3" eb="4">
      <t>オウ</t>
    </rPh>
    <rPh sb="6" eb="7">
      <t>ギョウ</t>
    </rPh>
    <rPh sb="8" eb="10">
      <t>ツイカ</t>
    </rPh>
    <rPh sb="11" eb="13">
      <t>サクジョ</t>
    </rPh>
    <phoneticPr fontId="1"/>
  </si>
  <si>
    <t>これは参考様式です　実施主体独自に作成したものがあればそれでも結構です</t>
    <rPh sb="3" eb="5">
      <t>サンコウ</t>
    </rPh>
    <rPh sb="5" eb="7">
      <t>ヨウシキ</t>
    </rPh>
    <rPh sb="10" eb="12">
      <t>ジッシ</t>
    </rPh>
    <rPh sb="12" eb="14">
      <t>シュタイ</t>
    </rPh>
    <rPh sb="14" eb="16">
      <t>ドクジ</t>
    </rPh>
    <rPh sb="17" eb="19">
      <t>サクセイ</t>
    </rPh>
    <rPh sb="31" eb="33">
      <t>ケッコウ</t>
    </rPh>
    <phoneticPr fontId="1"/>
  </si>
  <si>
    <t>代表者名</t>
    <rPh sb="0" eb="3">
      <t>ダイヒョウシャ</t>
    </rPh>
    <rPh sb="3" eb="4">
      <t>メイ</t>
    </rPh>
    <phoneticPr fontId="1"/>
  </si>
  <si>
    <t>ほ場
番号</t>
    <rPh sb="1" eb="2">
      <t>ジョウ</t>
    </rPh>
    <rPh sb="3" eb="5">
      <t>バンゴウ</t>
    </rPh>
    <phoneticPr fontId="1"/>
  </si>
  <si>
    <t>合計面積（ａ）</t>
    <rPh sb="0" eb="2">
      <t>ゴウケイ</t>
    </rPh>
    <rPh sb="2" eb="4">
      <t>メンセキ</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</si>
  <si>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</si>
  <si>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</si>
  <si>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</si>
  <si>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</si>
  <si>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</si>
  <si>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</si>
  <si>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</si>
  <si>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認証
済み</t>
    <rPh sb="3" eb="4">
      <t>ズ</t>
    </rPh>
    <phoneticPr fontId="1"/>
  </si>
  <si>
    <t>申請中</t>
    <rPh sb="0" eb="3">
      <t>シンセイチュウ</t>
    </rPh>
    <phoneticPr fontId="1"/>
  </si>
  <si>
    <t>申請</t>
    <phoneticPr fontId="1"/>
  </si>
  <si>
    <t>予定</t>
    <rPh sb="0" eb="2">
      <t>ヨテイ</t>
    </rPh>
    <phoneticPr fontId="1"/>
  </si>
  <si>
    <t>※「有機JAS認証」欄は、それぞれ該当する欄に〇印をプルダウンより入力すること。</t>
    <rPh sb="2" eb="4">
      <t>ユウキ</t>
    </rPh>
    <rPh sb="7" eb="9">
      <t>ニンショウ</t>
    </rPh>
    <rPh sb="10" eb="11">
      <t>ラン</t>
    </rPh>
    <rPh sb="17" eb="19">
      <t>ガイトウ</t>
    </rPh>
    <rPh sb="21" eb="22">
      <t>ラン</t>
    </rPh>
    <rPh sb="24" eb="25">
      <t>ジルシ</t>
    </rPh>
    <rPh sb="33" eb="35">
      <t>ニュウリョク</t>
    </rPh>
    <phoneticPr fontId="1"/>
  </si>
  <si>
    <t>〇</t>
    <phoneticPr fontId="1"/>
  </si>
  <si>
    <t>認証区分</t>
    <rPh sb="0" eb="2">
      <t>ニンショウ</t>
    </rPh>
    <rPh sb="2" eb="4">
      <t>クブン</t>
    </rPh>
    <phoneticPr fontId="1"/>
  </si>
  <si>
    <t>ほ場区分</t>
    <rPh sb="1" eb="2">
      <t>ジョウ</t>
    </rPh>
    <rPh sb="2" eb="4">
      <t>クブン</t>
    </rPh>
    <phoneticPr fontId="1"/>
  </si>
  <si>
    <t>土地利用型</t>
    <rPh sb="0" eb="2">
      <t>トチ</t>
    </rPh>
    <rPh sb="2" eb="4">
      <t>リヨウ</t>
    </rPh>
    <rPh sb="4" eb="5">
      <t>カタ</t>
    </rPh>
    <phoneticPr fontId="1"/>
  </si>
  <si>
    <t>園芸（露地）</t>
    <rPh sb="0" eb="2">
      <t>エンゲイ</t>
    </rPh>
    <rPh sb="3" eb="5">
      <t>ロジ</t>
    </rPh>
    <phoneticPr fontId="1"/>
  </si>
  <si>
    <t>園芸（施設）</t>
    <rPh sb="0" eb="2">
      <t>エンゲイ</t>
    </rPh>
    <rPh sb="3" eb="5">
      <t>シセツ</t>
    </rPh>
    <phoneticPr fontId="1"/>
  </si>
  <si>
    <t>３　格付け担当者</t>
    <rPh sb="2" eb="4">
      <t>カクヅ</t>
    </rPh>
    <rPh sb="5" eb="8">
      <t>タントウシャ</t>
    </rPh>
    <phoneticPr fontId="1"/>
  </si>
  <si>
    <t>ほ場番号</t>
    <rPh sb="1" eb="2">
      <t>ジョウ</t>
    </rPh>
    <rPh sb="2" eb="4">
      <t>バンゴウ</t>
    </rPh>
    <phoneticPr fontId="1"/>
  </si>
  <si>
    <t>ほ場面積</t>
    <rPh sb="1" eb="2">
      <t>ジョウ</t>
    </rPh>
    <rPh sb="2" eb="4">
      <t>メンセキ</t>
    </rPh>
    <phoneticPr fontId="1"/>
  </si>
  <si>
    <t>作成日</t>
    <rPh sb="0" eb="2">
      <t>サクセイ</t>
    </rPh>
    <rPh sb="2" eb="3">
      <t>ヒ</t>
    </rPh>
    <phoneticPr fontId="1"/>
  </si>
  <si>
    <t>作成者</t>
    <rPh sb="0" eb="2">
      <t>サクセイ</t>
    </rPh>
    <rPh sb="2" eb="3">
      <t>シャ</t>
    </rPh>
    <phoneticPr fontId="1"/>
  </si>
  <si>
    <t>参考様式２</t>
    <rPh sb="0" eb="2">
      <t>サンコウ</t>
    </rPh>
    <rPh sb="2" eb="4">
      <t>ヨウシキ</t>
    </rPh>
    <phoneticPr fontId="10"/>
  </si>
  <si>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</si>
  <si>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</si>
  <si>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</si>
  <si>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</si>
  <si>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</si>
  <si>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</si>
  <si>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</si>
  <si>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</si>
  <si>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</si>
  <si>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提出☑</t>
    <rPh sb="0" eb="2">
      <t>テイシュツ</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</si>
  <si>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</si>
  <si>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</si>
  <si>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有機転換事業計画（実績）書　（転換）</t>
    <rPh sb="4" eb="6">
      <t>ジギョウ</t>
    </rPh>
    <rPh sb="6" eb="8">
      <t>ケイカク</t>
    </rPh>
    <rPh sb="9" eb="11">
      <t>ジッセキ</t>
    </rPh>
    <rPh sb="12" eb="13">
      <t>ショ</t>
    </rPh>
    <rPh sb="15" eb="17">
      <t>テンカン</t>
    </rPh>
    <phoneticPr fontId="6"/>
  </si>
  <si>
    <t>申請者　→　協議会</t>
    <rPh sb="0" eb="3">
      <t>シンセイシャ</t>
    </rPh>
    <rPh sb="6" eb="9">
      <t>キョウギカイ</t>
    </rPh>
    <phoneticPr fontId="10"/>
  </si>
  <si>
    <t>様式第３号</t>
    <rPh sb="0" eb="2">
      <t>ヨウシキ</t>
    </rPh>
    <rPh sb="2" eb="3">
      <t>ダイ</t>
    </rPh>
    <rPh sb="4" eb="5">
      <t>ゴウ</t>
    </rPh>
    <phoneticPr fontId="1"/>
  </si>
  <si>
    <t>様式第４号</t>
    <rPh sb="0" eb="2">
      <t>ヨウシキ</t>
    </rPh>
    <rPh sb="2" eb="3">
      <t>ダイ</t>
    </rPh>
    <rPh sb="4" eb="5">
      <t>ゴウ</t>
    </rPh>
    <phoneticPr fontId="1"/>
  </si>
  <si>
    <t>様式第２号ー２－１</t>
    <rPh sb="0" eb="2">
      <t>ヨウシキ</t>
    </rPh>
    <rPh sb="2" eb="3">
      <t>ダイ</t>
    </rPh>
    <rPh sb="4" eb="5">
      <t>ゴウ</t>
    </rPh>
    <phoneticPr fontId="10"/>
  </si>
  <si>
    <t xml:space="preserve"> *変更内容は、変更前後の比較が出来る様に記述すること。</t>
    <rPh sb="19" eb="20">
      <t>ヨウ</t>
    </rPh>
    <rPh sb="21" eb="23">
      <t>キジュツ</t>
    </rPh>
    <phoneticPr fontId="1"/>
  </si>
  <si>
    <t>【協議会事務局　記入欄】</t>
  </si>
  <si>
    <t>【協議会事務局　記入欄】</t>
    <rPh sb="1" eb="4">
      <t>キョウギカイ</t>
    </rPh>
    <rPh sb="4" eb="7">
      <t>ジムキョク</t>
    </rPh>
    <rPh sb="8" eb="10">
      <t>キニュウ</t>
    </rPh>
    <rPh sb="10" eb="11">
      <t>ラン</t>
    </rPh>
    <phoneticPr fontId="1"/>
  </si>
  <si>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</si>
  <si>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</si>
  <si>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</si>
  <si>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補助金　振込先口座情報</t>
    <rPh sb="0" eb="3">
      <t>ホジョキン</t>
    </rPh>
    <rPh sb="4" eb="6">
      <t>フリコミ</t>
    </rPh>
    <rPh sb="6" eb="7">
      <t>サキ</t>
    </rPh>
    <rPh sb="7" eb="9">
      <t>コウザ</t>
    </rPh>
    <rPh sb="9" eb="11">
      <t>ジョウホウ</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</si>
  <si>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</si>
  <si>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</si>
  <si>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</si>
  <si>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</si>
  <si>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参考様式２</t>
    <rPh sb="0" eb="2">
      <t>サンコウ</t>
    </rPh>
    <rPh sb="2" eb="4">
      <t>ヨウシキ</t>
    </rPh>
    <phoneticPr fontId="1"/>
  </si>
  <si>
    <t xml:space="preserve">１．変更内容  </t>
    <rPh sb="2" eb="4">
      <t>ヘンコウ</t>
    </rPh>
    <rPh sb="4" eb="6">
      <t>ナイヨウ</t>
    </rPh>
    <phoneticPr fontId="1"/>
  </si>
  <si>
    <t>様式第３号（裏面）</t>
    <rPh sb="0" eb="2">
      <t>ヨウシキ</t>
    </rPh>
    <rPh sb="2" eb="3">
      <t>ダイ</t>
    </rPh>
    <rPh sb="4" eb="5">
      <t>ゴウ</t>
    </rPh>
    <rPh sb="6" eb="8">
      <t>リメン</t>
    </rPh>
    <phoneticPr fontId="1"/>
  </si>
  <si>
    <t xml:space="preserve">１　変更申請書への回答      </t>
    <rPh sb="2" eb="4">
      <t>ヘンコウ</t>
    </rPh>
    <rPh sb="4" eb="6">
      <t>シンセイ</t>
    </rPh>
    <rPh sb="6" eb="7">
      <t>ショ</t>
    </rPh>
    <rPh sb="9" eb="11">
      <t>カイトウ</t>
    </rPh>
    <phoneticPr fontId="1"/>
  </si>
  <si>
    <t>変更申請に対する回答</t>
    <rPh sb="0" eb="2">
      <t>ヘンコウ</t>
    </rPh>
    <rPh sb="2" eb="4">
      <t>シンセイ</t>
    </rPh>
    <rPh sb="5" eb="6">
      <t>タイ</t>
    </rPh>
    <rPh sb="8" eb="10">
      <t>カイトウ</t>
    </rPh>
    <phoneticPr fontId="1"/>
  </si>
  <si>
    <t>　以下、協議会記入欄</t>
  </si>
  <si>
    <t>　□「受理台帳」への記入
　□「交付決定取消し通知書」の発行（交付決定取消しの場合のみ）</t>
    <rPh sb="3" eb="5">
      <t>ジュリ</t>
    </rPh>
    <rPh sb="5" eb="7">
      <t>ダイチョウ</t>
    </rPh>
    <rPh sb="10" eb="12">
      <t>キニュウ</t>
    </rPh>
    <rPh sb="16" eb="18">
      <t>コウフ</t>
    </rPh>
    <rPh sb="18" eb="20">
      <t>ケッテイ</t>
    </rPh>
    <rPh sb="20" eb="22">
      <t>トリケ</t>
    </rPh>
    <rPh sb="23" eb="26">
      <t>ツウチショ</t>
    </rPh>
    <rPh sb="28" eb="30">
      <t>ハッコウ</t>
    </rPh>
    <rPh sb="31" eb="33">
      <t>コウフ</t>
    </rPh>
    <rPh sb="33" eb="35">
      <t>ケッテイ</t>
    </rPh>
    <rPh sb="35" eb="37">
      <t>トリケ</t>
    </rPh>
    <rPh sb="39" eb="41">
      <t>バアイ</t>
    </rPh>
    <phoneticPr fontId="1"/>
  </si>
  <si>
    <t>　　□　変更申請内容に補助金交付決定への問題は見受けられないため、変更可とする。</t>
    <rPh sb="4" eb="6">
      <t>ヘンコウ</t>
    </rPh>
    <rPh sb="6" eb="8">
      <t>シンセイ</t>
    </rPh>
    <rPh sb="8" eb="10">
      <t>ナイヨウ</t>
    </rPh>
    <rPh sb="11" eb="14">
      <t>ホジョキン</t>
    </rPh>
    <rPh sb="14" eb="16">
      <t>コウフ</t>
    </rPh>
    <rPh sb="16" eb="18">
      <t>ケッテイ</t>
    </rPh>
    <rPh sb="20" eb="22">
      <t>モンダイ</t>
    </rPh>
    <rPh sb="23" eb="25">
      <t>ミウ</t>
    </rPh>
    <rPh sb="33" eb="35">
      <t>ヘンコウ</t>
    </rPh>
    <rPh sb="35" eb="36">
      <t>カ</t>
    </rPh>
    <phoneticPr fontId="1"/>
  </si>
  <si>
    <t>　　□　変更申請内容による事業計画への補助金交付は不適と判断される。</t>
    <rPh sb="4" eb="6">
      <t>ヘンコウ</t>
    </rPh>
    <rPh sb="6" eb="8">
      <t>シンセイ</t>
    </rPh>
    <rPh sb="8" eb="10">
      <t>ナイヨウ</t>
    </rPh>
    <rPh sb="13" eb="15">
      <t>ジギョウ</t>
    </rPh>
    <rPh sb="15" eb="17">
      <t>ケイカク</t>
    </rPh>
    <rPh sb="19" eb="22">
      <t>ホジョキン</t>
    </rPh>
    <rPh sb="22" eb="24">
      <t>コウフ</t>
    </rPh>
    <rPh sb="25" eb="27">
      <t>フテキ</t>
    </rPh>
    <rPh sb="28" eb="30">
      <t>ハンダン</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</si>
  <si>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</si>
  <si>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</si>
  <si>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</si>
  <si>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</si>
  <si>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様式第２号－２－１</t>
    <rPh sb="0" eb="2">
      <t>ヨウシキ</t>
    </rPh>
    <rPh sb="2" eb="3">
      <t>ダイ</t>
    </rPh>
    <rPh sb="4" eb="5">
      <t>ゴウ</t>
    </rPh>
    <phoneticPr fontId="1"/>
  </si>
  <si>
    <t>よって、「補助金交付決定取消し通知」（別添）のとおり交付決定は取消しとします。</t>
    <rPh sb="5" eb="8">
      <t>ホジョキン</t>
    </rPh>
    <rPh sb="8" eb="10">
      <t>コウフ</t>
    </rPh>
    <rPh sb="10" eb="12">
      <t>ケッテイ</t>
    </rPh>
    <rPh sb="12" eb="14">
      <t>トリケ</t>
    </rPh>
    <rPh sb="15" eb="17">
      <t>ツウチ</t>
    </rPh>
    <rPh sb="19" eb="21">
      <t>ベッテン</t>
    </rPh>
    <rPh sb="26" eb="28">
      <t>コウフ</t>
    </rPh>
    <rPh sb="28" eb="30">
      <t>ケッテイ</t>
    </rPh>
    <rPh sb="31" eb="33">
      <t>トリケ</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</si>
  <si>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</si>
  <si>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</si>
  <si>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</si>
  <si>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洗浄・清掃方法</t>
    <rPh sb="0" eb="2">
      <t>センジョウ</t>
    </rPh>
    <rPh sb="3" eb="5">
      <t>セイソウ</t>
    </rPh>
    <rPh sb="5" eb="7">
      <t>ホウホウ</t>
    </rPh>
    <phoneticPr fontId="1"/>
  </si>
  <si>
    <t>種子・苗／資材</t>
    <rPh sb="0" eb="2">
      <t>シュシ</t>
    </rPh>
    <rPh sb="3" eb="4">
      <t>ナエ</t>
    </rPh>
    <rPh sb="5" eb="7">
      <t>シザイ</t>
    </rPh>
    <phoneticPr fontId="1"/>
  </si>
  <si>
    <t>名称</t>
    <rPh sb="0" eb="2">
      <t>メイショウ</t>
    </rPh>
    <phoneticPr fontId="1"/>
  </si>
  <si>
    <t>使用機械・器具</t>
    <rPh sb="0" eb="2">
      <t>シヨウ</t>
    </rPh>
    <rPh sb="2" eb="4">
      <t>キカイ</t>
    </rPh>
    <rPh sb="5" eb="7">
      <t>キグ</t>
    </rPh>
    <phoneticPr fontId="1"/>
  </si>
  <si>
    <t>数量</t>
    <rPh sb="0" eb="2">
      <t>スウリョウ</t>
    </rPh>
    <phoneticPr fontId="1"/>
  </si>
  <si>
    <t>２　生産行程管理責任者</t>
    <rPh sb="2" eb="4">
      <t>セイサン</t>
    </rPh>
    <rPh sb="4" eb="6">
      <t>コウテイ</t>
    </rPh>
    <rPh sb="6" eb="8">
      <t>カンリ</t>
    </rPh>
    <rPh sb="8" eb="11">
      <t>セキニンシャ</t>
    </rPh>
    <phoneticPr fontId="1"/>
  </si>
  <si>
    <t>生産品目</t>
    <rPh sb="0" eb="2">
      <t>セイサン</t>
    </rPh>
    <rPh sb="2" eb="4">
      <t>ヒンモク</t>
    </rPh>
    <phoneticPr fontId="1"/>
  </si>
  <si>
    <t>収穫量</t>
    <rPh sb="0" eb="3">
      <t>シュウカクリョウ</t>
    </rPh>
    <phoneticPr fontId="1"/>
  </si>
  <si>
    <t>出荷先</t>
    <rPh sb="0" eb="3">
      <t>シュッカサキ</t>
    </rPh>
    <phoneticPr fontId="1"/>
  </si>
  <si>
    <t>500kg</t>
    <phoneticPr fontId="1"/>
  </si>
  <si>
    <t>JA</t>
    <phoneticPr fontId="1"/>
  </si>
  <si>
    <t>*欄が足りない場合は、行を追加下さい。</t>
    <rPh sb="1" eb="2">
      <t>ラン</t>
    </rPh>
    <rPh sb="3" eb="4">
      <t>タ</t>
    </rPh>
    <rPh sb="7" eb="9">
      <t>バアイ</t>
    </rPh>
    <rPh sb="11" eb="12">
      <t>ギョウ</t>
    </rPh>
    <rPh sb="13" eb="15">
      <t>ツイカ</t>
    </rPh>
    <rPh sb="15" eb="16">
      <t>クダ</t>
    </rPh>
    <phoneticPr fontId="1"/>
  </si>
  <si>
    <t>４　生産行程管理履歴</t>
    <rPh sb="2" eb="4">
      <t>セイサン</t>
    </rPh>
    <rPh sb="4" eb="6">
      <t>コウテイ</t>
    </rPh>
    <rPh sb="6" eb="8">
      <t>カンリ</t>
    </rPh>
    <rPh sb="8" eb="10">
      <t>リレキ</t>
    </rPh>
    <phoneticPr fontId="1"/>
  </si>
  <si>
    <t>誓約書</t>
    <rPh sb="0" eb="3">
      <t>セイヤクショ</t>
    </rPh>
    <phoneticPr fontId="1"/>
  </si>
  <si>
    <t>転換期間</t>
    <rPh sb="0" eb="2">
      <t>テンカン</t>
    </rPh>
    <rPh sb="2" eb="4">
      <t>キカン</t>
    </rPh>
    <phoneticPr fontId="1"/>
  </si>
  <si>
    <t>有機的管理ほ場</t>
    <rPh sb="0" eb="2">
      <t>ユウキ</t>
    </rPh>
    <rPh sb="2" eb="3">
      <t>テキ</t>
    </rPh>
    <rPh sb="3" eb="5">
      <t>カンリ</t>
    </rPh>
    <rPh sb="6" eb="7">
      <t>ジョウ</t>
    </rPh>
    <phoneticPr fontId="1"/>
  </si>
  <si>
    <t>認証取得済</t>
    <rPh sb="0" eb="2">
      <t>ニンショウ</t>
    </rPh>
    <rPh sb="2" eb="4">
      <t>シュトク</t>
    </rPh>
    <rPh sb="4" eb="5">
      <t>スミ</t>
    </rPh>
    <phoneticPr fontId="1"/>
  </si>
  <si>
    <t>転換１年目</t>
    <rPh sb="0" eb="2">
      <t>テンカン</t>
    </rPh>
    <rPh sb="3" eb="5">
      <t>ネンメ</t>
    </rPh>
    <phoneticPr fontId="1"/>
  </si>
  <si>
    <t>転換２年目</t>
    <rPh sb="0" eb="2">
      <t>テンカン</t>
    </rPh>
    <rPh sb="3" eb="5">
      <t>ネンメ</t>
    </rPh>
    <phoneticPr fontId="1"/>
  </si>
  <si>
    <r>
      <t>転換３年目</t>
    </r>
    <r>
      <rPr>
        <sz val="9"/>
        <color theme="1"/>
        <rFont val="游ゴシック"/>
        <family val="3"/>
        <charset val="128"/>
        <scheme val="minor"/>
      </rPr>
      <t>（多年生）</t>
    </r>
    <rPh sb="0" eb="2">
      <t>テンカン</t>
    </rPh>
    <rPh sb="3" eb="5">
      <t>ネンメ</t>
    </rPh>
    <rPh sb="6" eb="9">
      <t>タネンセイ</t>
    </rPh>
    <phoneticPr fontId="1"/>
  </si>
  <si>
    <t>初回認証取得日</t>
    <rPh sb="0" eb="2">
      <t>ショカイ</t>
    </rPh>
    <rPh sb="2" eb="4">
      <t>ニンショウ</t>
    </rPh>
    <rPh sb="4" eb="6">
      <t>シュトク</t>
    </rPh>
    <rPh sb="6" eb="7">
      <t>ヒ</t>
    </rPh>
    <phoneticPr fontId="1"/>
  </si>
  <si>
    <t>認証番号</t>
    <rPh sb="0" eb="2">
      <t>ニンショウ</t>
    </rPh>
    <rPh sb="2" eb="4">
      <t>バンゴウ</t>
    </rPh>
    <phoneticPr fontId="1"/>
  </si>
  <si>
    <t>ほ場面積［a］</t>
    <rPh sb="1" eb="2">
      <t>ジョウ</t>
    </rPh>
    <rPh sb="2" eb="4">
      <t>メンセキ</t>
    </rPh>
    <phoneticPr fontId="1"/>
  </si>
  <si>
    <t>経営面積
［a］</t>
    <rPh sb="0" eb="2">
      <t>ケイエイ</t>
    </rPh>
    <rPh sb="2" eb="4">
      <t>メンセキ</t>
    </rPh>
    <phoneticPr fontId="1"/>
  </si>
  <si>
    <t>４　補助申請額</t>
    <rPh sb="2" eb="4">
      <t>ホジョ</t>
    </rPh>
    <rPh sb="4" eb="7">
      <t>シンセイガク</t>
    </rPh>
    <phoneticPr fontId="10"/>
  </si>
  <si>
    <t>転換３年目</t>
    <rPh sb="0" eb="2">
      <t>テンカン</t>
    </rPh>
    <rPh sb="3" eb="5">
      <t>ネンメ</t>
    </rPh>
    <phoneticPr fontId="1"/>
  </si>
  <si>
    <t>補助申請額</t>
    <rPh sb="0" eb="2">
      <t>ホジョ</t>
    </rPh>
    <rPh sb="2" eb="5">
      <t>シンセイガク</t>
    </rPh>
    <phoneticPr fontId="1"/>
  </si>
  <si>
    <t>計</t>
    <rPh sb="0" eb="1">
      <t>ケイ</t>
    </rPh>
    <phoneticPr fontId="1"/>
  </si>
  <si>
    <t>収穫量</t>
    <rPh sb="0" eb="3">
      <t>シュウカクリョウ</t>
    </rPh>
    <phoneticPr fontId="1"/>
  </si>
  <si>
    <t>主な出荷先</t>
    <rPh sb="0" eb="1">
      <t>オモ</t>
    </rPh>
    <rPh sb="2" eb="5">
      <t>シュッカサキ</t>
    </rPh>
    <phoneticPr fontId="1"/>
  </si>
  <si>
    <t>生産行程管理記録</t>
    <rPh sb="0" eb="2">
      <t>セイサン</t>
    </rPh>
    <rPh sb="2" eb="4">
      <t>コウテイ</t>
    </rPh>
    <rPh sb="4" eb="6">
      <t>カンリ</t>
    </rPh>
    <rPh sb="6" eb="8">
      <t>キロク</t>
    </rPh>
    <phoneticPr fontId="1"/>
  </si>
  <si>
    <t>作物名</t>
    <rPh sb="0" eb="2">
      <t>サクモツ</t>
    </rPh>
    <rPh sb="2" eb="3">
      <t>ナ</t>
    </rPh>
    <phoneticPr fontId="1"/>
  </si>
  <si>
    <t>除草</t>
    <rPh sb="0" eb="2">
      <t>ジョソウ</t>
    </rPh>
    <phoneticPr fontId="1"/>
  </si>
  <si>
    <t>プルダウンメニュー</t>
    <phoneticPr fontId="1"/>
  </si>
  <si>
    <t>作業内容</t>
    <rPh sb="0" eb="2">
      <t>サギョウ</t>
    </rPh>
    <rPh sb="2" eb="4">
      <t>ナイヨウ</t>
    </rPh>
    <phoneticPr fontId="1"/>
  </si>
  <si>
    <t>植付</t>
    <rPh sb="0" eb="2">
      <t>ウエツケ</t>
    </rPh>
    <phoneticPr fontId="1"/>
  </si>
  <si>
    <t>耕転</t>
    <rPh sb="0" eb="1">
      <t>タガヤ</t>
    </rPh>
    <rPh sb="1" eb="2">
      <t>テン</t>
    </rPh>
    <phoneticPr fontId="1"/>
  </si>
  <si>
    <t>マルチ張り</t>
    <rPh sb="3" eb="4">
      <t>ハ</t>
    </rPh>
    <phoneticPr fontId="1"/>
  </si>
  <si>
    <t>畝立</t>
    <rPh sb="0" eb="1">
      <t>ウネ</t>
    </rPh>
    <rPh sb="1" eb="2">
      <t>タ</t>
    </rPh>
    <phoneticPr fontId="1"/>
  </si>
  <si>
    <t>施肥</t>
    <rPh sb="0" eb="2">
      <t>シヒ</t>
    </rPh>
    <phoneticPr fontId="1"/>
  </si>
  <si>
    <t>収穫</t>
    <rPh sb="0" eb="2">
      <t>シュウカク</t>
    </rPh>
    <phoneticPr fontId="1"/>
  </si>
  <si>
    <t>その他</t>
    <rPh sb="2" eb="3">
      <t>タ</t>
    </rPh>
    <phoneticPr fontId="1"/>
  </si>
  <si>
    <t>洗浄・清掃方法</t>
    <rPh sb="0" eb="2">
      <t>センジョウ</t>
    </rPh>
    <rPh sb="3" eb="5">
      <t>セイソウ</t>
    </rPh>
    <rPh sb="5" eb="7">
      <t>ホウホウ</t>
    </rPh>
    <phoneticPr fontId="1"/>
  </si>
  <si>
    <t>水洗</t>
    <rPh sb="0" eb="2">
      <t>スイセン</t>
    </rPh>
    <phoneticPr fontId="1"/>
  </si>
  <si>
    <t>掃き掃除</t>
    <rPh sb="0" eb="1">
      <t>ハ</t>
    </rPh>
    <rPh sb="2" eb="4">
      <t>ソウジ</t>
    </rPh>
    <phoneticPr fontId="1"/>
  </si>
  <si>
    <t>拭き掃除</t>
    <rPh sb="0" eb="1">
      <t>フ</t>
    </rPh>
    <rPh sb="2" eb="4">
      <t>ソウジ</t>
    </rPh>
    <phoneticPr fontId="1"/>
  </si>
  <si>
    <t>風洗</t>
    <rPh sb="0" eb="1">
      <t>カゼ</t>
    </rPh>
    <rPh sb="1" eb="2">
      <t>セン</t>
    </rPh>
    <phoneticPr fontId="1"/>
  </si>
  <si>
    <t>作業内容
　＊ﾌﾟﾙﾀﾞｳﾝ</t>
    <rPh sb="0" eb="2">
      <t>サギョウ</t>
    </rPh>
    <rPh sb="2" eb="4">
      <t>ナイヨウ</t>
    </rPh>
    <phoneticPr fontId="1"/>
  </si>
  <si>
    <t>洗浄・清掃方法
　＊ﾌﾟﾙﾀﾞｳﾝ</t>
    <rPh sb="0" eb="2">
      <t>センジョウ</t>
    </rPh>
    <rPh sb="3" eb="5">
      <t>セイソウ</t>
    </rPh>
    <rPh sb="5" eb="7">
      <t>ホウホウ</t>
    </rPh>
    <phoneticPr fontId="1"/>
  </si>
  <si>
    <t>様式第２号_別添１</t>
    <rPh sb="0" eb="2">
      <t>ヨウシキ</t>
    </rPh>
    <rPh sb="2" eb="3">
      <t>ダイ</t>
    </rPh>
    <rPh sb="4" eb="5">
      <t>ゴウ</t>
    </rPh>
    <rPh sb="6" eb="8">
      <t>ベッテン</t>
    </rPh>
    <phoneticPr fontId="10"/>
  </si>
  <si>
    <t>様式第２号_別添２</t>
    <rPh sb="0" eb="2">
      <t>ヨウシキ</t>
    </rPh>
    <rPh sb="2" eb="3">
      <t>ダイ</t>
    </rPh>
    <rPh sb="4" eb="5">
      <t>ゴウ</t>
    </rPh>
    <rPh sb="6" eb="8">
      <t>ベッテン</t>
    </rPh>
    <phoneticPr fontId="10"/>
  </si>
  <si>
    <t>１年目</t>
    <rPh sb="1" eb="3">
      <t>ネンメ</t>
    </rPh>
    <phoneticPr fontId="1"/>
  </si>
  <si>
    <t>２年目</t>
    <rPh sb="1" eb="3">
      <t>ネンメ</t>
    </rPh>
    <phoneticPr fontId="1"/>
  </si>
  <si>
    <t>３年目</t>
    <rPh sb="1" eb="3">
      <t>ネンメ</t>
    </rPh>
    <phoneticPr fontId="1"/>
  </si>
  <si>
    <t>有機的管理</t>
    <rPh sb="0" eb="3">
      <t>ユウキテキ</t>
    </rPh>
    <rPh sb="3" eb="5">
      <t>カンリ</t>
    </rPh>
    <phoneticPr fontId="1"/>
  </si>
  <si>
    <t>開始日</t>
    <rPh sb="0" eb="3">
      <t>カイシヒ</t>
    </rPh>
    <phoneticPr fontId="1"/>
  </si>
  <si>
    <t>転換期間</t>
    <rPh sb="0" eb="2">
      <t>テンカン</t>
    </rPh>
    <rPh sb="2" eb="4">
      <t>キカン</t>
    </rPh>
    <phoneticPr fontId="1"/>
  </si>
  <si>
    <t>【有機的管理対象ほ場面積】</t>
    <rPh sb="1" eb="4">
      <t>ユウキテキ</t>
    </rPh>
    <rPh sb="4" eb="6">
      <t>カンリ</t>
    </rPh>
    <rPh sb="6" eb="8">
      <t>タイショウ</t>
    </rPh>
    <rPh sb="9" eb="10">
      <t>ジョウ</t>
    </rPh>
    <rPh sb="10" eb="12">
      <t>メンセキ</t>
    </rPh>
    <phoneticPr fontId="1"/>
  </si>
  <si>
    <t>うち、転換【１年目】　</t>
    <rPh sb="3" eb="5">
      <t>テンカン</t>
    </rPh>
    <rPh sb="7" eb="9">
      <t>ネンメ</t>
    </rPh>
    <phoneticPr fontId="1"/>
  </si>
  <si>
    <t>うち、転換【２年目】　</t>
    <rPh sb="3" eb="5">
      <t>テンカン</t>
    </rPh>
    <rPh sb="7" eb="9">
      <t>ネンメ</t>
    </rPh>
    <phoneticPr fontId="1"/>
  </si>
  <si>
    <t>うち、転換【３年目】　</t>
    <rPh sb="3" eb="5">
      <t>テンカン</t>
    </rPh>
    <rPh sb="7" eb="9">
      <t>ネンメ</t>
    </rPh>
    <phoneticPr fontId="1"/>
  </si>
  <si>
    <t>２年目</t>
    <rPh sb="1" eb="3">
      <t>ネンメ</t>
    </rPh>
    <phoneticPr fontId="1"/>
  </si>
  <si>
    <t>３年目</t>
    <rPh sb="1" eb="3">
      <t>ネンメ</t>
    </rPh>
    <phoneticPr fontId="1"/>
  </si>
  <si>
    <t>面積</t>
    <rPh sb="0" eb="2">
      <t>メンセキ</t>
    </rPh>
    <phoneticPr fontId="1"/>
  </si>
  <si>
    <t>補助申請額</t>
    <rPh sb="0" eb="2">
      <t>ホジョ</t>
    </rPh>
    <rPh sb="2" eb="5">
      <t>シンセイガク</t>
    </rPh>
    <phoneticPr fontId="1"/>
  </si>
  <si>
    <t>補助対象のほ場面積と補助申請額</t>
    <rPh sb="0" eb="2">
      <t>ホジョ</t>
    </rPh>
    <rPh sb="2" eb="4">
      <t>タイショウ</t>
    </rPh>
    <rPh sb="6" eb="7">
      <t>ジョウ</t>
    </rPh>
    <rPh sb="7" eb="9">
      <t>メンセキ</t>
    </rPh>
    <rPh sb="10" eb="12">
      <t>ホジョ</t>
    </rPh>
    <rPh sb="12" eb="15">
      <t>シンセイガク</t>
    </rPh>
    <phoneticPr fontId="1"/>
  </si>
  <si>
    <t>ほ場一覧　兼　補助申請額算定シート</t>
    <rPh sb="5" eb="6">
      <t>ケン</t>
    </rPh>
    <rPh sb="7" eb="9">
      <t>ホジョ</t>
    </rPh>
    <rPh sb="9" eb="11">
      <t>シンセイ</t>
    </rPh>
    <rPh sb="11" eb="12">
      <t>ガク</t>
    </rPh>
    <rPh sb="12" eb="14">
      <t>サンテイ</t>
    </rPh>
    <phoneticPr fontId="1"/>
  </si>
  <si>
    <t>米</t>
    <rPh sb="0" eb="1">
      <t>コメ</t>
    </rPh>
    <phoneticPr fontId="1"/>
  </si>
  <si>
    <t>麦</t>
    <rPh sb="0" eb="1">
      <t>ムギ</t>
    </rPh>
    <phoneticPr fontId="1"/>
  </si>
  <si>
    <t>野菜</t>
    <rPh sb="0" eb="2">
      <t>ヤサイ</t>
    </rPh>
    <phoneticPr fontId="1"/>
  </si>
  <si>
    <t>茶</t>
    <rPh sb="0" eb="1">
      <t>チャ</t>
    </rPh>
    <phoneticPr fontId="1"/>
  </si>
  <si>
    <t>果樹</t>
    <rPh sb="0" eb="2">
      <t>カジュ</t>
    </rPh>
    <phoneticPr fontId="1"/>
  </si>
  <si>
    <t>その他</t>
    <rPh sb="2" eb="3">
      <t>タ</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</si>
  <si>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</si>
  <si>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</si>
  <si>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</si>
  <si>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</si>
  <si>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〇</t>
    <phoneticPr fontId="1"/>
  </si>
  <si>
    <t>書類名</t>
    <rPh sb="0" eb="2">
      <t>ショルイ</t>
    </rPh>
    <rPh sb="2" eb="3">
      <t>ナ</t>
    </rPh>
    <phoneticPr fontId="1"/>
  </si>
  <si>
    <t>様式第２号－別添２</t>
  </si>
  <si>
    <t>ほ場一覧兼補助申請額算定シート</t>
  </si>
  <si>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</si>
  <si>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生産行程管理記録（１年目）</t>
    <rPh sb="0" eb="4">
      <t>セイサンコウテイ</t>
    </rPh>
    <rPh sb="4" eb="6">
      <t>カンリ</t>
    </rPh>
    <rPh sb="6" eb="8">
      <t>キロク</t>
    </rPh>
    <rPh sb="10" eb="12">
      <t>ネンメ</t>
    </rPh>
    <phoneticPr fontId="1"/>
  </si>
  <si>
    <r>
      <t>生産行程管理記録（３年目）</t>
    </r>
    <r>
      <rPr>
        <sz val="9"/>
        <color theme="1"/>
        <rFont val="ＭＳ 明朝"/>
        <family val="1"/>
        <charset val="128"/>
      </rPr>
      <t>*多年生作物のみ</t>
    </r>
    <rPh sb="0" eb="4">
      <t>セイサンコウテイ</t>
    </rPh>
    <rPh sb="4" eb="6">
      <t>カンリ</t>
    </rPh>
    <rPh sb="6" eb="8">
      <t>キロク</t>
    </rPh>
    <rPh sb="10" eb="12">
      <t>ネンメ</t>
    </rPh>
    <rPh sb="14" eb="17">
      <t>タネンセイ</t>
    </rPh>
    <rPh sb="17" eb="19">
      <t>サクモツ</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</si>
  <si>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</si>
  <si>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　　年　　月　　日</t>
    <rPh sb="2" eb="3">
      <t>ネン</t>
    </rPh>
    <rPh sb="5" eb="6">
      <t>ガツ</t>
    </rPh>
    <rPh sb="8" eb="9">
      <t>ヒ</t>
    </rPh>
    <phoneticPr fontId="1"/>
  </si>
  <si>
    <t>年　月　日</t>
    <rPh sb="0" eb="1">
      <t>ネン</t>
    </rPh>
    <rPh sb="2" eb="3">
      <t>ガツ</t>
    </rPh>
    <rPh sb="4" eb="5">
      <t>ヒ</t>
    </rPh>
    <phoneticPr fontId="1"/>
  </si>
  <si>
    <t xml:space="preserve">                                        　</t>
    <phoneticPr fontId="1"/>
  </si>
  <si>
    <t>住　　所</t>
  </si>
  <si>
    <t>　　　　　　　　　　　　　　　　</t>
    <phoneticPr fontId="1"/>
  </si>
  <si>
    <t>ﾌﾘｶﾞﾅ</t>
    <phoneticPr fontId="1"/>
  </si>
  <si>
    <t xml:space="preserve">                                       　              　　 　　　　 </t>
    <phoneticPr fontId="1"/>
  </si>
  <si>
    <t xml:space="preserve"> 氏　　名  </t>
  </si>
  <si>
    <t xml:space="preserve">                                       　 （法人にあってはその名称及び代表者の氏名）</t>
  </si>
  <si>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</si>
  <si>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</si>
  <si>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</si>
  <si>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</si>
  <si>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</si>
  <si>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</si>
  <si>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</si>
  <si>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</si>
  <si>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作物</t>
    <rPh sb="0" eb="2">
      <t>サクモツ</t>
    </rPh>
    <phoneticPr fontId="1"/>
  </si>
  <si>
    <t>作物区分</t>
    <rPh sb="0" eb="2">
      <t>サクモツ</t>
    </rPh>
    <rPh sb="2" eb="4">
      <t>クブン</t>
    </rPh>
    <phoneticPr fontId="1"/>
  </si>
  <si>
    <t>主な作物</t>
    <rPh sb="0" eb="1">
      <t>オモ</t>
    </rPh>
    <rPh sb="2" eb="4">
      <t>サクモツ</t>
    </rPh>
    <phoneticPr fontId="1"/>
  </si>
  <si>
    <t>多年生</t>
    <rPh sb="0" eb="3">
      <t>タネンセイ</t>
    </rPh>
    <phoneticPr fontId="1"/>
  </si>
  <si>
    <r>
      <t xml:space="preserve">区分
</t>
    </r>
    <r>
      <rPr>
        <sz val="9"/>
        <color theme="1"/>
        <rFont val="游ゴシック"/>
        <family val="3"/>
        <charset val="128"/>
        <scheme val="minor"/>
      </rPr>
      <t>多年生</t>
    </r>
    <rPh sb="0" eb="2">
      <t>クブン</t>
    </rPh>
    <rPh sb="3" eb="6">
      <t>タネンセイ</t>
    </rPh>
    <phoneticPr fontId="1"/>
  </si>
  <si>
    <r>
      <t xml:space="preserve">主な栽培品目
</t>
    </r>
    <r>
      <rPr>
        <sz val="8"/>
        <color theme="1"/>
        <rFont val="ＭＳ ゴシック"/>
        <family val="3"/>
        <charset val="128"/>
      </rPr>
      <t>*米・麦・野菜・茶・果樹・その他</t>
    </r>
    <rPh sb="0" eb="1">
      <t>オモ</t>
    </rPh>
    <rPh sb="2" eb="4">
      <t>サイバイ</t>
    </rPh>
    <rPh sb="4" eb="6">
      <t>ヒンモク</t>
    </rPh>
    <rPh sb="8" eb="9">
      <t>コメ</t>
    </rPh>
    <rPh sb="10" eb="11">
      <t>ムギ</t>
    </rPh>
    <rPh sb="12" eb="14">
      <t>ヤサイ</t>
    </rPh>
    <rPh sb="15" eb="16">
      <t>チャ</t>
    </rPh>
    <rPh sb="17" eb="19">
      <t>カジュ</t>
    </rPh>
    <rPh sb="22" eb="23">
      <t>タ</t>
    </rPh>
    <phoneticPr fontId="1"/>
  </si>
  <si>
    <t>条件①</t>
  </si>
  <si>
    <t>条件②</t>
    <phoneticPr fontId="1"/>
  </si>
  <si>
    <t>１年目完
の期日</t>
    <rPh sb="1" eb="3">
      <t>ネンメ</t>
    </rPh>
    <rPh sb="3" eb="4">
      <t>カン</t>
    </rPh>
    <rPh sb="6" eb="8">
      <t>キジツ</t>
    </rPh>
    <phoneticPr fontId="1"/>
  </si>
  <si>
    <t>２年目完
の期日</t>
    <rPh sb="1" eb="3">
      <t>ネンメ</t>
    </rPh>
    <rPh sb="3" eb="4">
      <t>カン</t>
    </rPh>
    <rPh sb="6" eb="8">
      <t>キジツ</t>
    </rPh>
    <phoneticPr fontId="1"/>
  </si>
  <si>
    <t>３年目完
の期日</t>
    <rPh sb="1" eb="3">
      <t>ネンメ</t>
    </rPh>
    <rPh sb="3" eb="4">
      <t>カン</t>
    </rPh>
    <rPh sb="6" eb="8">
      <t>キジツ</t>
    </rPh>
    <phoneticPr fontId="1"/>
  </si>
  <si>
    <t>A</t>
    <phoneticPr fontId="1"/>
  </si>
  <si>
    <t>B</t>
    <phoneticPr fontId="1"/>
  </si>
  <si>
    <t>E</t>
    <phoneticPr fontId="1"/>
  </si>
  <si>
    <t>F</t>
    <phoneticPr fontId="1"/>
  </si>
  <si>
    <t>条件④</t>
    <phoneticPr fontId="1"/>
  </si>
  <si>
    <t>条件⑤</t>
    <phoneticPr fontId="1"/>
  </si>
  <si>
    <t>条件⑥</t>
    <phoneticPr fontId="1"/>
  </si>
  <si>
    <t>G</t>
    <phoneticPr fontId="1"/>
  </si>
  <si>
    <t>転換　２年目の補助　要件</t>
    <rPh sb="0" eb="2">
      <t>テンカン</t>
    </rPh>
    <rPh sb="4" eb="6">
      <t>ネンメ</t>
    </rPh>
    <rPh sb="7" eb="9">
      <t>ホジョ</t>
    </rPh>
    <rPh sb="10" eb="12">
      <t>ヨウケン</t>
    </rPh>
    <phoneticPr fontId="1"/>
  </si>
  <si>
    <t>転換　３年目の補助　要件</t>
    <rPh sb="0" eb="2">
      <t>テンカン</t>
    </rPh>
    <rPh sb="4" eb="6">
      <t>ネンメ</t>
    </rPh>
    <rPh sb="7" eb="9">
      <t>ホジョ</t>
    </rPh>
    <rPh sb="10" eb="12">
      <t>ヨウケン</t>
    </rPh>
    <phoneticPr fontId="1"/>
  </si>
  <si>
    <t>転換期間完了期日</t>
    <rPh sb="0" eb="2">
      <t>テンカン</t>
    </rPh>
    <rPh sb="2" eb="4">
      <t>キカン</t>
    </rPh>
    <rPh sb="4" eb="6">
      <t>カンリョウ</t>
    </rPh>
    <rPh sb="6" eb="8">
      <t>キジツ</t>
    </rPh>
    <phoneticPr fontId="1"/>
  </si>
  <si>
    <t>３年目で多年生作物</t>
    <rPh sb="1" eb="3">
      <t>ネンメ</t>
    </rPh>
    <rPh sb="4" eb="7">
      <t>タネンセイ</t>
    </rPh>
    <rPh sb="7" eb="9">
      <t>サクモツ</t>
    </rPh>
    <phoneticPr fontId="1"/>
  </si>
  <si>
    <t>有機的管理開始日はいつですか</t>
    <rPh sb="0" eb="3">
      <t>ユウキテキ</t>
    </rPh>
    <rPh sb="3" eb="5">
      <t>カンリ</t>
    </rPh>
    <rPh sb="5" eb="7">
      <t>カイシ</t>
    </rPh>
    <rPh sb="7" eb="8">
      <t>ヒ</t>
    </rPh>
    <phoneticPr fontId="1"/>
  </si>
  <si>
    <t>ただし、運用など確認し他の要件を満たしていることは条件となります。</t>
    <rPh sb="4" eb="6">
      <t>ウンヨウ</t>
    </rPh>
    <rPh sb="8" eb="10">
      <t>カクニン</t>
    </rPh>
    <rPh sb="11" eb="12">
      <t>タ</t>
    </rPh>
    <rPh sb="13" eb="15">
      <t>ヨウケン</t>
    </rPh>
    <rPh sb="16" eb="17">
      <t>ミ</t>
    </rPh>
    <rPh sb="25" eb="27">
      <t>ジョウケン</t>
    </rPh>
    <phoneticPr fontId="1"/>
  </si>
  <si>
    <t>補助対象外です</t>
    <rPh sb="0" eb="2">
      <t>ホジョ</t>
    </rPh>
    <rPh sb="2" eb="4">
      <t>タイショウ</t>
    </rPh>
    <rPh sb="4" eb="5">
      <t>ガイ</t>
    </rPh>
    <phoneticPr fontId="1"/>
  </si>
  <si>
    <t>補助対象となりますので、必要書類の作成に進んで下さい。</t>
    <rPh sb="0" eb="2">
      <t>ホジョ</t>
    </rPh>
    <rPh sb="2" eb="4">
      <t>タイショウ</t>
    </rPh>
    <rPh sb="12" eb="14">
      <t>ヒツヨウ</t>
    </rPh>
    <rPh sb="14" eb="16">
      <t>ショルイ</t>
    </rPh>
    <rPh sb="17" eb="19">
      <t>サクセイ</t>
    </rPh>
    <rPh sb="20" eb="21">
      <t>スス</t>
    </rPh>
    <rPh sb="23" eb="24">
      <t>クダ</t>
    </rPh>
    <phoneticPr fontId="1"/>
  </si>
  <si>
    <t>1⃣</t>
    <phoneticPr fontId="1"/>
  </si>
  <si>
    <t>2⃣</t>
    <phoneticPr fontId="1"/>
  </si>
  <si>
    <t>”はい”</t>
    <phoneticPr fontId="1"/>
  </si>
  <si>
    <t>”いいえ”</t>
    <phoneticPr fontId="1"/>
  </si>
  <si>
    <t>有機的管理２年目の終了時期</t>
    <rPh sb="0" eb="3">
      <t>ユウキテキ</t>
    </rPh>
    <rPh sb="3" eb="5">
      <t>カンリ</t>
    </rPh>
    <rPh sb="6" eb="8">
      <t>ネンメ</t>
    </rPh>
    <rPh sb="9" eb="11">
      <t>シュウリョウ</t>
    </rPh>
    <rPh sb="11" eb="13">
      <t>ジキ</t>
    </rPh>
    <phoneticPr fontId="1"/>
  </si>
  <si>
    <t>　◎申請様式作成前にチェックして要件を満たしているか確認してください！</t>
    <rPh sb="2" eb="4">
      <t>シンセイ</t>
    </rPh>
    <rPh sb="4" eb="6">
      <t>ヨウシキ</t>
    </rPh>
    <rPh sb="6" eb="8">
      <t>サクセイ</t>
    </rPh>
    <rPh sb="8" eb="9">
      <t>マエ</t>
    </rPh>
    <rPh sb="16" eb="18">
      <t>ヨウケン</t>
    </rPh>
    <rPh sb="19" eb="20">
      <t>ミ</t>
    </rPh>
    <rPh sb="26" eb="28">
      <t>カクニン</t>
    </rPh>
    <phoneticPr fontId="1"/>
  </si>
  <si>
    <t>有機的管理３年目の終了時期</t>
    <rPh sb="0" eb="3">
      <t>ユウキテキ</t>
    </rPh>
    <rPh sb="3" eb="5">
      <t>カンリ</t>
    </rPh>
    <rPh sb="6" eb="8">
      <t>ネンメ</t>
    </rPh>
    <rPh sb="9" eb="11">
      <t>シュウリョウ</t>
    </rPh>
    <rPh sb="11" eb="13">
      <t>ジキ</t>
    </rPh>
    <phoneticPr fontId="1"/>
  </si>
  <si>
    <t>ただし、運用など他の要件を満たしていることが補助条件となります。</t>
    <rPh sb="4" eb="6">
      <t>ウンヨウ</t>
    </rPh>
    <rPh sb="8" eb="9">
      <t>タ</t>
    </rPh>
    <rPh sb="10" eb="12">
      <t>ヨウケン</t>
    </rPh>
    <rPh sb="13" eb="14">
      <t>ミ</t>
    </rPh>
    <rPh sb="22" eb="24">
      <t>ホジョ</t>
    </rPh>
    <rPh sb="24" eb="26">
      <t>ジョウケン</t>
    </rPh>
    <phoneticPr fontId="1"/>
  </si>
  <si>
    <t>認証継続通著書　の発行日</t>
    <rPh sb="0" eb="2">
      <t>ニンショウ</t>
    </rPh>
    <rPh sb="2" eb="4">
      <t>ケイゾク</t>
    </rPh>
    <rPh sb="4" eb="7">
      <t>ツウチョショ</t>
    </rPh>
    <rPh sb="9" eb="12">
      <t>ハッコウビ</t>
    </rPh>
    <phoneticPr fontId="1"/>
  </si>
  <si>
    <t>有機JAS認証番号</t>
    <rPh sb="0" eb="2">
      <t>ユウキ</t>
    </rPh>
    <rPh sb="5" eb="7">
      <t>ニンショウ</t>
    </rPh>
    <rPh sb="7" eb="9">
      <t>バンゴウ</t>
    </rPh>
    <phoneticPr fontId="1"/>
  </si>
  <si>
    <r>
      <t>有機転換の補助金　要件判定欄　　</t>
    </r>
    <r>
      <rPr>
        <b/>
        <sz val="11"/>
        <color rgb="FFFF0000"/>
        <rFont val="ＭＳ ゴシック"/>
        <family val="3"/>
        <charset val="128"/>
      </rPr>
      <t>＊記入不要</t>
    </r>
    <rPh sb="0" eb="2">
      <t>ユウキ</t>
    </rPh>
    <rPh sb="2" eb="4">
      <t>テンカン</t>
    </rPh>
    <rPh sb="5" eb="8">
      <t>ホジョキン</t>
    </rPh>
    <rPh sb="9" eb="11">
      <t>ヨウケン</t>
    </rPh>
    <rPh sb="11" eb="13">
      <t>ハンテイ</t>
    </rPh>
    <rPh sb="13" eb="14">
      <t>ラン</t>
    </rPh>
    <rPh sb="17" eb="19">
      <t>キニュウ</t>
    </rPh>
    <rPh sb="19" eb="21">
      <t>フヨウ</t>
    </rPh>
    <phoneticPr fontId="1"/>
  </si>
  <si>
    <t>所在地
※ハウスの場合は、所在地の下にハウス番号を（）書きで記載する</t>
    <rPh sb="0" eb="3">
      <t>ショザイチ</t>
    </rPh>
    <phoneticPr fontId="1"/>
  </si>
  <si>
    <t>有機JAS認証継続の通知書（写し）</t>
    <rPh sb="0" eb="2">
      <t>ユウキ</t>
    </rPh>
    <rPh sb="5" eb="7">
      <t>ニンショウ</t>
    </rPh>
    <rPh sb="7" eb="9">
      <t>ケイゾク</t>
    </rPh>
    <rPh sb="10" eb="13">
      <t>ツウチショ</t>
    </rPh>
    <rPh sb="14" eb="15">
      <t>ウツ</t>
    </rPh>
    <phoneticPr fontId="1"/>
  </si>
  <si>
    <t>［有機転換］補助金の要件チェックフロー</t>
    <rPh sb="1" eb="3">
      <t>ユウキ</t>
    </rPh>
    <rPh sb="3" eb="5">
      <t>テンカン</t>
    </rPh>
    <rPh sb="6" eb="9">
      <t>ホジョキン</t>
    </rPh>
    <rPh sb="10" eb="12">
      <t>ヨウケン</t>
    </rPh>
    <phoneticPr fontId="1"/>
  </si>
  <si>
    <t>●</t>
  </si>
  <si>
    <t>有機転換　補助金要件チェックフロー</t>
    <rPh sb="0" eb="2">
      <t>ユウキ</t>
    </rPh>
    <rPh sb="2" eb="4">
      <t>テンカン</t>
    </rPh>
    <rPh sb="5" eb="8">
      <t>ホジョキン</t>
    </rPh>
    <rPh sb="8" eb="10">
      <t>ヨウケン</t>
    </rPh>
    <phoneticPr fontId="1"/>
  </si>
  <si>
    <t>提出書類チェックシート</t>
    <rPh sb="0" eb="2">
      <t>テイシュツ</t>
    </rPh>
    <rPh sb="2" eb="4">
      <t>ショルイ</t>
    </rPh>
    <phoneticPr fontId="1"/>
  </si>
  <si>
    <t>フリガナ</t>
    <phoneticPr fontId="1"/>
  </si>
  <si>
    <t>役職名</t>
    <rPh sb="0" eb="2">
      <t>ヤクショク</t>
    </rPh>
    <rPh sb="2" eb="3">
      <t>ナ</t>
    </rPh>
    <phoneticPr fontId="1"/>
  </si>
  <si>
    <t>（●）</t>
    <phoneticPr fontId="1"/>
  </si>
  <si>
    <t>提出書類チェックシート</t>
    <rPh sb="0" eb="2">
      <t>テイシュツ</t>
    </rPh>
    <rPh sb="2" eb="4">
      <t>ショルイ</t>
    </rPh>
    <phoneticPr fontId="1"/>
  </si>
  <si>
    <t>様式第２号（カガミ）</t>
    <rPh sb="0" eb="2">
      <t>ヨウシキ</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</si>
  <si>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</si>
  <si>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4" eb="5">
      <t>ゴウ</t>
    </rPh>
    <phoneticPr fontId="1"/>
  </si>
  <si>
    <t>様式第１号－２</t>
    <rPh sb="4" eb="5">
      <t>ゴウ</t>
    </rPh>
    <phoneticPr fontId="1"/>
  </si>
  <si>
    <t>様式第１号－３</t>
    <rPh sb="4" eb="5">
      <t>ゴウ</t>
    </rPh>
    <phoneticPr fontId="1"/>
  </si>
  <si>
    <t>様式第２号</t>
    <rPh sb="0" eb="2">
      <t>ヨウシキ</t>
    </rPh>
    <rPh sb="2" eb="3">
      <t>ダイ</t>
    </rPh>
    <rPh sb="4" eb="5">
      <t>ゴウ</t>
    </rPh>
    <phoneticPr fontId="1"/>
  </si>
  <si>
    <t>-</t>
    <phoneticPr fontId="1"/>
  </si>
  <si>
    <t>様式第１号－２</t>
    <rPh sb="0" eb="2">
      <t>ヨウシキ</t>
    </rPh>
    <rPh sb="2" eb="3">
      <t>ダイ</t>
    </rPh>
    <rPh sb="4" eb="5">
      <t>ゴウ</t>
    </rPh>
    <phoneticPr fontId="1"/>
  </si>
  <si>
    <t>様式第1号-３</t>
    <phoneticPr fontId="1"/>
  </si>
  <si>
    <t>●</t>
    <rPh sb="0" eb="1">
      <t>ゴウ</t>
    </rPh>
    <phoneticPr fontId="1"/>
  </si>
  <si>
    <t>様式第1号-1</t>
    <rPh sb="0" eb="2">
      <t>ヨウシキ</t>
    </rPh>
    <rPh sb="2" eb="3">
      <t>ダイ</t>
    </rPh>
    <rPh sb="4" eb="5">
      <t>ゴウ</t>
    </rPh>
    <phoneticPr fontId="1"/>
  </si>
  <si>
    <t>様式１号－３</t>
    <rPh sb="0" eb="2">
      <t>ヨウシキ</t>
    </rPh>
    <rPh sb="3" eb="4">
      <t>ゴウ</t>
    </rPh>
    <phoneticPr fontId="1"/>
  </si>
  <si>
    <t>様式１号－２</t>
    <rPh sb="0" eb="2">
      <t>ヨウシキ</t>
    </rPh>
    <rPh sb="3" eb="4">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</si>
  <si>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</si>
  <si>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</si>
  <si>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認証更新1回目予定年月</t>
    <rPh sb="0" eb="2">
      <t>ニンショウ</t>
    </rPh>
    <rPh sb="2" eb="4">
      <t>コウシン</t>
    </rPh>
    <rPh sb="5" eb="7">
      <t>カイメ</t>
    </rPh>
    <rPh sb="7" eb="9">
      <t>ヨテイ</t>
    </rPh>
    <rPh sb="9" eb="11">
      <t>ネンゲツ</t>
    </rPh>
    <phoneticPr fontId="1"/>
  </si>
  <si>
    <t>認証更新１回目年月日</t>
    <rPh sb="0" eb="2">
      <t>ニンショウ</t>
    </rPh>
    <rPh sb="2" eb="4">
      <t>コウシン</t>
    </rPh>
    <rPh sb="5" eb="7">
      <t>カイメ</t>
    </rPh>
    <rPh sb="7" eb="9">
      <t>ネンゲツ</t>
    </rPh>
    <rPh sb="8" eb="9">
      <t>テイネン</t>
    </rPh>
    <rPh sb="9" eb="10">
      <t>ヒ</t>
    </rPh>
    <phoneticPr fontId="1"/>
  </si>
  <si>
    <t>宮崎市橘通り</t>
    <rPh sb="0" eb="3">
      <t>ミヤザキシ</t>
    </rPh>
    <rPh sb="3" eb="4">
      <t>タチバナ</t>
    </rPh>
    <rPh sb="4" eb="5">
      <t>トオ</t>
    </rPh>
    <phoneticPr fontId="1"/>
  </si>
  <si>
    <t>（転換１年目～３年目計）</t>
    <rPh sb="1" eb="3">
      <t>テンカン</t>
    </rPh>
    <rPh sb="4" eb="6">
      <t>ネンメ</t>
    </rPh>
    <rPh sb="8" eb="10">
      <t>ネンメ</t>
    </rPh>
    <rPh sb="10" eb="11">
      <t>ケイ</t>
    </rPh>
    <phoneticPr fontId="1"/>
  </si>
  <si>
    <t>振込先口座情報</t>
    <rPh sb="2" eb="3">
      <t>サキ</t>
    </rPh>
    <phoneticPr fontId="1"/>
  </si>
  <si>
    <t>振込先口座情報</t>
    <rPh sb="0" eb="2">
      <t>フリコミ</t>
    </rPh>
    <rPh sb="2" eb="3">
      <t>サキ</t>
    </rPh>
    <rPh sb="3" eb="5">
      <t>コウザ</t>
    </rPh>
    <rPh sb="5" eb="7">
      <t>ジョウホウ</t>
    </rPh>
    <phoneticPr fontId="1"/>
  </si>
  <si>
    <t>事務局　チェック欄</t>
    <rPh sb="0" eb="3">
      <t>ジムキョク</t>
    </rPh>
    <rPh sb="8" eb="9">
      <t>ラン</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</si>
  <si>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</si>
  <si>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</si>
  <si>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</si>
  <si>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</si>
  <si>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</si>
  <si>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</si>
  <si>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</si>
  <si>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有機JAS認定証（写し）</t>
    <rPh sb="0" eb="2">
      <t>ユウキ</t>
    </rPh>
    <rPh sb="5" eb="8">
      <t>ニンテイショウ</t>
    </rPh>
    <rPh sb="9" eb="10">
      <t>ウツ</t>
    </rPh>
    <phoneticPr fontId="1"/>
  </si>
  <si>
    <t>補助対象ほ場面積　　　　　　　　　　　　［a］</t>
    <rPh sb="0" eb="2">
      <t>ホジョ</t>
    </rPh>
    <rPh sb="2" eb="4">
      <t>タイショウ</t>
    </rPh>
    <rPh sb="5" eb="6">
      <t>ジョウ</t>
    </rPh>
    <rPh sb="6" eb="8">
      <t>メンセキ</t>
    </rPh>
    <phoneticPr fontId="1"/>
  </si>
  <si>
    <r>
      <t xml:space="preserve">補助申請額［円］
</t>
    </r>
    <r>
      <rPr>
        <sz val="8"/>
        <color theme="1"/>
        <rFont val="游ゴシック"/>
        <family val="3"/>
        <charset val="128"/>
        <scheme val="minor"/>
      </rPr>
      <t>　転換２年目=2万円/10a以下
　転換３年目=1万円/10a以下</t>
    </r>
    <rPh sb="0" eb="2">
      <t>ホジョ</t>
    </rPh>
    <rPh sb="2" eb="5">
      <t>シンセイガク</t>
    </rPh>
    <rPh sb="6" eb="7">
      <t>エン</t>
    </rPh>
    <rPh sb="10" eb="12">
      <t>テンカン</t>
    </rPh>
    <rPh sb="13" eb="15">
      <t>ネンメ</t>
    </rPh>
    <rPh sb="17" eb="19">
      <t>マンエン</t>
    </rPh>
    <rPh sb="23" eb="25">
      <t>イカ</t>
    </rPh>
    <rPh sb="27" eb="29">
      <t>テンカン</t>
    </rPh>
    <rPh sb="30" eb="32">
      <t>ネンメ</t>
    </rPh>
    <rPh sb="34" eb="36">
      <t>マンエン</t>
    </rPh>
    <rPh sb="40" eb="42">
      <t>イカ</t>
    </rPh>
    <phoneticPr fontId="1"/>
  </si>
  <si>
    <t>有機転換中のほ場面積［a］</t>
    <rPh sb="0" eb="2">
      <t>ユウキ</t>
    </rPh>
    <rPh sb="2" eb="4">
      <t>テンカン</t>
    </rPh>
    <rPh sb="4" eb="5">
      <t>ナカ</t>
    </rPh>
    <rPh sb="7" eb="8">
      <t>ジョウ</t>
    </rPh>
    <rPh sb="8" eb="10">
      <t>メンセキ</t>
    </rPh>
    <phoneticPr fontId="1"/>
  </si>
  <si>
    <t>キャベツ</t>
    <phoneticPr fontId="1"/>
  </si>
  <si>
    <t>　当該変更申請につき、内容を精査した結果を下記のとおり回答いたします。</t>
    <rPh sb="1" eb="3">
      <t>トウガイ</t>
    </rPh>
    <rPh sb="3" eb="5">
      <t>ヘンコウ</t>
    </rPh>
    <rPh sb="5" eb="7">
      <t>シンセイ</t>
    </rPh>
    <rPh sb="11" eb="13">
      <t>ナイヨウ</t>
    </rPh>
    <rPh sb="14" eb="16">
      <t>セイサ</t>
    </rPh>
    <rPh sb="18" eb="20">
      <t>ケッカ</t>
    </rPh>
    <rPh sb="27" eb="29">
      <t>カイトウ</t>
    </rPh>
    <phoneticPr fontId="1"/>
  </si>
  <si>
    <t>２年目での補助対象
　①&amp;②</t>
    <rPh sb="1" eb="3">
      <t>ネンメ</t>
    </rPh>
    <rPh sb="5" eb="7">
      <t>ホジョ</t>
    </rPh>
    <rPh sb="7" eb="9">
      <t>タイショウ</t>
    </rPh>
    <phoneticPr fontId="1"/>
  </si>
  <si>
    <t>３年目での補助対象
　④&amp;⑤&amp;⑥</t>
    <rPh sb="1" eb="3">
      <t>ネンメ</t>
    </rPh>
    <rPh sb="5" eb="7">
      <t>ホジョ</t>
    </rPh>
    <rPh sb="7" eb="9">
      <t>タイショウ</t>
    </rPh>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</si>
  <si>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</si>
  <si>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様式第２号（裏面）</t>
    <rPh sb="0" eb="2">
      <t>ヨウシキ</t>
    </rPh>
    <rPh sb="2" eb="3">
      <t>ダイ</t>
    </rPh>
    <rPh sb="4" eb="5">
      <t>ゴウ</t>
    </rPh>
    <rPh sb="6" eb="8">
      <t>リメン</t>
    </rPh>
    <phoneticPr fontId="1"/>
  </si>
  <si>
    <t>J-YJAS001</t>
    <phoneticPr fontId="1"/>
  </si>
  <si>
    <t>みやざき有機</t>
    <rPh sb="4" eb="6">
      <t>ユウキ</t>
    </rPh>
    <phoneticPr fontId="1"/>
  </si>
  <si>
    <t>宮崎県</t>
    <rPh sb="0" eb="3">
      <t>ミヤザキケン</t>
    </rPh>
    <phoneticPr fontId="1"/>
  </si>
  <si>
    <t>様式第２号－２－1（裏面）</t>
    <rPh sb="0" eb="2">
      <t>ヨウシキ</t>
    </rPh>
    <rPh sb="2" eb="3">
      <t>ダイ</t>
    </rPh>
    <rPh sb="4" eb="5">
      <t>ゴウ</t>
    </rPh>
    <rPh sb="10" eb="12">
      <t>リメン</t>
    </rPh>
    <phoneticPr fontId="1"/>
  </si>
  <si>
    <t>事業者名</t>
    <rPh sb="0" eb="2">
      <t>ジギョウ</t>
    </rPh>
    <rPh sb="2" eb="3">
      <t>シャ</t>
    </rPh>
    <rPh sb="3" eb="4">
      <t>メイ</t>
    </rPh>
    <phoneticPr fontId="1"/>
  </si>
  <si>
    <t>　●：提出要　（●）：該当する場合　〇：実績報告時に計画時と同じ場合は提出不要</t>
    <rPh sb="3" eb="5">
      <t>テイシュツ</t>
    </rPh>
    <rPh sb="5" eb="6">
      <t>ヨウ</t>
    </rPh>
    <rPh sb="20" eb="22">
      <t>ジッセキ</t>
    </rPh>
    <rPh sb="22" eb="24">
      <t>ホウコク</t>
    </rPh>
    <rPh sb="24" eb="25">
      <t>ジ</t>
    </rPh>
    <rPh sb="26" eb="28">
      <t>ケイカク</t>
    </rPh>
    <rPh sb="28" eb="29">
      <t>ジ</t>
    </rPh>
    <rPh sb="30" eb="31">
      <t>オナ</t>
    </rPh>
    <rPh sb="32" eb="34">
      <t>バアイ</t>
    </rPh>
    <rPh sb="35" eb="37">
      <t>テイシュツ</t>
    </rPh>
    <rPh sb="37" eb="39">
      <t>フヨウ</t>
    </rPh>
    <phoneticPr fontId="1"/>
  </si>
  <si>
    <t>画（実績）書を提出いたします。</t>
    <rPh sb="9" eb="11">
      <t>テイシュツ</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</si>
  <si>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</si>
  <si>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令和　　年度みやざき有機農業拡大加速化事業補助金につきまして、令和　　年　　月　　日付けで提出しました計画（実績）書につき、事業廃止することとなりましたので届け出いたします。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ジギョウ</t>
    </rPh>
    <rPh sb="64" eb="66">
      <t>ハイシ</t>
    </rPh>
    <rPh sb="78" eb="79">
      <t>トド</t>
    </rPh>
    <rPh sb="80" eb="81">
      <t>デ</t>
    </rPh>
    <phoneticPr fontId="1"/>
  </si>
  <si>
    <r>
      <t>転換２年目の終了時期は</t>
    </r>
    <r>
      <rPr>
        <sz val="11"/>
        <color rgb="FFFF0000"/>
        <rFont val="游ゴシック"/>
        <family val="3"/>
        <charset val="128"/>
        <scheme val="minor"/>
      </rPr>
      <t>令和6年4月1日</t>
    </r>
    <r>
      <rPr>
        <sz val="11"/>
        <color theme="1"/>
        <rFont val="游ゴシック"/>
        <family val="2"/>
        <charset val="128"/>
        <scheme val="minor"/>
      </rPr>
      <t>以降ですか</t>
    </r>
    <rPh sb="0" eb="2">
      <t>テンカン</t>
    </rPh>
    <rPh sb="3" eb="4">
      <t>ネン</t>
    </rPh>
    <rPh sb="4" eb="5">
      <t>メ</t>
    </rPh>
    <rPh sb="6" eb="8">
      <t>シュウリョウ</t>
    </rPh>
    <rPh sb="8" eb="10">
      <t>ジキ</t>
    </rPh>
    <rPh sb="11" eb="13">
      <t>レイワ</t>
    </rPh>
    <rPh sb="14" eb="15">
      <t>ネン</t>
    </rPh>
    <rPh sb="16" eb="17">
      <t>ガツ</t>
    </rPh>
    <rPh sb="18" eb="19">
      <t>ヒ</t>
    </rPh>
    <rPh sb="19" eb="21">
      <t>イコウ</t>
    </rPh>
    <phoneticPr fontId="1"/>
  </si>
  <si>
    <r>
      <t>転換2年目の終了時期は</t>
    </r>
    <r>
      <rPr>
        <sz val="11"/>
        <color rgb="FFFF0000"/>
        <rFont val="游ゴシック"/>
        <family val="3"/>
        <charset val="128"/>
        <scheme val="minor"/>
      </rPr>
      <t>令和7年3月３１日</t>
    </r>
    <r>
      <rPr>
        <sz val="11"/>
        <color theme="1"/>
        <rFont val="游ゴシック"/>
        <family val="2"/>
        <charset val="128"/>
        <scheme val="minor"/>
      </rPr>
      <t>までですか</t>
    </r>
    <rPh sb="0" eb="2">
      <t>テンカン</t>
    </rPh>
    <rPh sb="3" eb="5">
      <t>ネンメ</t>
    </rPh>
    <rPh sb="6" eb="8">
      <t>シュウリョウ</t>
    </rPh>
    <rPh sb="8" eb="10">
      <t>ジキ</t>
    </rPh>
    <rPh sb="11" eb="13">
      <t>レイワ</t>
    </rPh>
    <rPh sb="14" eb="15">
      <t>ネン</t>
    </rPh>
    <rPh sb="16" eb="17">
      <t>ガツ</t>
    </rPh>
    <rPh sb="19" eb="20">
      <t>ヒ</t>
    </rPh>
    <phoneticPr fontId="1"/>
  </si>
  <si>
    <r>
      <t>転換３年目の終了時期は</t>
    </r>
    <r>
      <rPr>
        <sz val="11"/>
        <color rgb="FFFF0000"/>
        <rFont val="游ゴシック"/>
        <family val="3"/>
        <charset val="128"/>
        <scheme val="minor"/>
      </rPr>
      <t>令和6年4月1日</t>
    </r>
    <r>
      <rPr>
        <sz val="11"/>
        <color theme="1"/>
        <rFont val="游ゴシック"/>
        <family val="2"/>
        <charset val="128"/>
        <scheme val="minor"/>
      </rPr>
      <t>以降ですか</t>
    </r>
    <rPh sb="0" eb="2">
      <t>テンカン</t>
    </rPh>
    <rPh sb="3" eb="4">
      <t>ネン</t>
    </rPh>
    <rPh sb="4" eb="5">
      <t>メ</t>
    </rPh>
    <rPh sb="6" eb="8">
      <t>シュウリョウ</t>
    </rPh>
    <rPh sb="8" eb="10">
      <t>ジキ</t>
    </rPh>
    <rPh sb="11" eb="13">
      <t>レイワ</t>
    </rPh>
    <rPh sb="14" eb="15">
      <t>ネン</t>
    </rPh>
    <rPh sb="16" eb="17">
      <t>ガツ</t>
    </rPh>
    <rPh sb="18" eb="19">
      <t>ヒ</t>
    </rPh>
    <rPh sb="19" eb="21">
      <t>イコウ</t>
    </rPh>
    <phoneticPr fontId="1"/>
  </si>
  <si>
    <r>
      <t>転換３年目の終了時期は</t>
    </r>
    <r>
      <rPr>
        <sz val="11"/>
        <color rgb="FFFF0000"/>
        <rFont val="游ゴシック"/>
        <family val="3"/>
        <charset val="128"/>
        <scheme val="minor"/>
      </rPr>
      <t>令和7年3月31日</t>
    </r>
    <r>
      <rPr>
        <sz val="11"/>
        <color theme="1"/>
        <rFont val="游ゴシック"/>
        <family val="2"/>
        <charset val="128"/>
        <scheme val="minor"/>
      </rPr>
      <t>までですか</t>
    </r>
    <rPh sb="0" eb="2">
      <t>テンカン</t>
    </rPh>
    <rPh sb="3" eb="5">
      <t>ネンメ</t>
    </rPh>
    <rPh sb="6" eb="8">
      <t>シュウリョウ</t>
    </rPh>
    <rPh sb="8" eb="10">
      <t>ジキ</t>
    </rPh>
    <rPh sb="11" eb="13">
      <t>レイワ</t>
    </rPh>
    <rPh sb="14" eb="15">
      <t>ネン</t>
    </rPh>
    <rPh sb="16" eb="17">
      <t>ガツ</t>
    </rPh>
    <rPh sb="19" eb="20">
      <t>ヒ</t>
    </rPh>
    <phoneticPr fontId="1"/>
  </si>
  <si>
    <r>
      <rPr>
        <b/>
        <sz val="11"/>
        <color rgb="FFFF0000"/>
        <rFont val="游ゴシック"/>
        <family val="3"/>
        <charset val="128"/>
        <scheme val="minor"/>
      </rPr>
      <t>令和7年度</t>
    </r>
    <r>
      <rPr>
        <b/>
        <sz val="11"/>
        <color theme="1"/>
        <rFont val="游ゴシック"/>
        <family val="3"/>
        <charset val="128"/>
        <scheme val="minor"/>
      </rPr>
      <t>の補助事業で対象となりますので、</t>
    </r>
    <r>
      <rPr>
        <b/>
        <sz val="11"/>
        <color rgb="FFFF0000"/>
        <rFont val="游ゴシック"/>
        <family val="3"/>
        <charset val="128"/>
        <scheme val="minor"/>
      </rPr>
      <t>令和7年度</t>
    </r>
    <r>
      <rPr>
        <b/>
        <sz val="11"/>
        <color theme="1"/>
        <rFont val="游ゴシック"/>
        <family val="3"/>
        <charset val="128"/>
        <scheme val="minor"/>
      </rPr>
      <t>に「計画書」を提出して下さい。</t>
    </r>
    <rPh sb="0" eb="2">
      <t>レイワ</t>
    </rPh>
    <rPh sb="3" eb="5">
      <t>ネンド</t>
    </rPh>
    <rPh sb="6" eb="8">
      <t>ホジョ</t>
    </rPh>
    <rPh sb="8" eb="10">
      <t>ジギョウ</t>
    </rPh>
    <rPh sb="11" eb="13">
      <t>タイショウ</t>
    </rPh>
    <rPh sb="21" eb="23">
      <t>レイワ</t>
    </rPh>
    <rPh sb="24" eb="26">
      <t>ネンド</t>
    </rPh>
    <rPh sb="28" eb="31">
      <t>ケイカクショ</t>
    </rPh>
    <rPh sb="33" eb="35">
      <t>テイシュツ</t>
    </rPh>
    <rPh sb="37" eb="38">
      <t>クダ</t>
    </rPh>
    <phoneticPr fontId="1"/>
  </si>
  <si>
    <r>
      <rPr>
        <b/>
        <sz val="11"/>
        <color rgb="FFFF0000"/>
        <rFont val="游ゴシック"/>
        <family val="3"/>
        <charset val="128"/>
        <scheme val="minor"/>
      </rPr>
      <t>令和７年度</t>
    </r>
    <r>
      <rPr>
        <b/>
        <sz val="11"/>
        <color theme="1"/>
        <rFont val="游ゴシック"/>
        <family val="3"/>
        <charset val="128"/>
        <scheme val="minor"/>
      </rPr>
      <t>の補助事業で対象となりますので、</t>
    </r>
    <r>
      <rPr>
        <b/>
        <sz val="11"/>
        <color rgb="FFFF0000"/>
        <rFont val="游ゴシック"/>
        <family val="3"/>
        <charset val="128"/>
        <scheme val="minor"/>
      </rPr>
      <t>令和７年度</t>
    </r>
    <r>
      <rPr>
        <b/>
        <sz val="11"/>
        <color theme="1"/>
        <rFont val="游ゴシック"/>
        <family val="3"/>
        <charset val="128"/>
        <scheme val="minor"/>
      </rPr>
      <t>に「計画書」を提出して下さい。</t>
    </r>
    <rPh sb="0" eb="2">
      <t>レイワ</t>
    </rPh>
    <rPh sb="3" eb="5">
      <t>ネンド</t>
    </rPh>
    <rPh sb="6" eb="8">
      <t>ホジョ</t>
    </rPh>
    <rPh sb="8" eb="10">
      <t>ジギョウ</t>
    </rPh>
    <rPh sb="11" eb="13">
      <t>タイショウ</t>
    </rPh>
    <rPh sb="21" eb="23">
      <t>レイワ</t>
    </rPh>
    <rPh sb="24" eb="26">
      <t>ネンド</t>
    </rPh>
    <rPh sb="28" eb="31">
      <t>ケイカクショ</t>
    </rPh>
    <rPh sb="33" eb="35">
      <t>テイシュツ</t>
    </rPh>
    <rPh sb="37" eb="38">
      <t>クダ</t>
    </rPh>
    <phoneticPr fontId="1"/>
  </si>
  <si>
    <r>
      <t>＊転換２年目→転換２年目の終了時期が</t>
    </r>
    <r>
      <rPr>
        <sz val="10"/>
        <color rgb="FFFF0000"/>
        <rFont val="游ゴシック"/>
        <family val="3"/>
        <charset val="128"/>
        <scheme val="minor"/>
      </rPr>
      <t>令和６年４月１日から令和７年３月31
　　　　　　　日</t>
    </r>
    <r>
      <rPr>
        <sz val="10"/>
        <color theme="1"/>
        <rFont val="游ゴシック"/>
        <family val="2"/>
        <charset val="128"/>
        <scheme val="minor"/>
      </rPr>
      <t>のものが事業対象となります。</t>
    </r>
    <rPh sb="1" eb="3">
      <t>テンカン</t>
    </rPh>
    <rPh sb="4" eb="6">
      <t>ネンメ</t>
    </rPh>
    <rPh sb="7" eb="9">
      <t>テンカン</t>
    </rPh>
    <rPh sb="10" eb="12">
      <t>ネンメ</t>
    </rPh>
    <rPh sb="13" eb="15">
      <t>シュウリョウ</t>
    </rPh>
    <rPh sb="15" eb="17">
      <t>ジキ</t>
    </rPh>
    <rPh sb="18" eb="20">
      <t>レイワ</t>
    </rPh>
    <rPh sb="21" eb="22">
      <t>ネン</t>
    </rPh>
    <rPh sb="23" eb="24">
      <t>ガツ</t>
    </rPh>
    <rPh sb="25" eb="26">
      <t>ヒ</t>
    </rPh>
    <rPh sb="28" eb="30">
      <t>レイワ</t>
    </rPh>
    <rPh sb="31" eb="32">
      <t>ネン</t>
    </rPh>
    <rPh sb="33" eb="34">
      <t>ガツ</t>
    </rPh>
    <rPh sb="44" eb="45">
      <t>ヒ</t>
    </rPh>
    <rPh sb="49" eb="51">
      <t>ジギョウ</t>
    </rPh>
    <rPh sb="51" eb="53">
      <t>タイショウ</t>
    </rPh>
    <phoneticPr fontId="1"/>
  </si>
  <si>
    <r>
      <t>＊転換３年目→転換３年目の終了時期が</t>
    </r>
    <r>
      <rPr>
        <sz val="10"/>
        <color rgb="FFFF0000"/>
        <rFont val="游ゴシック"/>
        <family val="3"/>
        <charset val="128"/>
        <scheme val="minor"/>
      </rPr>
      <t>令和６年４月１日から令和７年３月31
　　　　　　　日</t>
    </r>
    <r>
      <rPr>
        <sz val="10"/>
        <color theme="1"/>
        <rFont val="游ゴシック"/>
        <family val="2"/>
        <charset val="128"/>
        <scheme val="minor"/>
      </rPr>
      <t>のものが事業対象となります。</t>
    </r>
    <rPh sb="1" eb="3">
      <t>テンカン</t>
    </rPh>
    <rPh sb="4" eb="6">
      <t>ネンメ</t>
    </rPh>
    <rPh sb="7" eb="9">
      <t>テンカン</t>
    </rPh>
    <rPh sb="10" eb="12">
      <t>ネンメ</t>
    </rPh>
    <rPh sb="13" eb="15">
      <t>シュウリョウ</t>
    </rPh>
    <rPh sb="15" eb="17">
      <t>ジキ</t>
    </rPh>
    <rPh sb="18" eb="20">
      <t>レイワ</t>
    </rPh>
    <rPh sb="21" eb="22">
      <t>ネン</t>
    </rPh>
    <rPh sb="23" eb="24">
      <t>ガツ</t>
    </rPh>
    <rPh sb="25" eb="26">
      <t>ヒ</t>
    </rPh>
    <rPh sb="28" eb="30">
      <t>レイワ</t>
    </rPh>
    <rPh sb="31" eb="32">
      <t>ネン</t>
    </rPh>
    <rPh sb="33" eb="34">
      <t>ガツ</t>
    </rPh>
    <rPh sb="44" eb="45">
      <t>ヒ</t>
    </rPh>
    <rPh sb="49" eb="51">
      <t>ジギョウ</t>
    </rPh>
    <rPh sb="51" eb="53">
      <t>タイショウ</t>
    </rPh>
    <phoneticPr fontId="1"/>
  </si>
  <si>
    <t>補助対象ほ場面積　　　　　　　　　　　［a］</t>
    <rPh sb="0" eb="2">
      <t>ホジョ</t>
    </rPh>
    <rPh sb="2" eb="4">
      <t>タイショウ</t>
    </rPh>
    <rPh sb="5" eb="6">
      <t>ジョウ</t>
    </rPh>
    <rPh sb="6" eb="8">
      <t>メンセキ</t>
    </rPh>
    <phoneticPr fontId="1"/>
  </si>
  <si>
    <t>［a］</t>
    <phoneticPr fontId="1"/>
  </si>
  <si>
    <r>
      <t>２年目完の期日が</t>
    </r>
    <r>
      <rPr>
        <sz val="11"/>
        <color rgb="FFFF0000"/>
        <rFont val="游ゴシック"/>
        <family val="3"/>
        <charset val="128"/>
        <scheme val="minor"/>
      </rPr>
      <t>R6.4.1</t>
    </r>
    <r>
      <rPr>
        <sz val="11"/>
        <color theme="1"/>
        <rFont val="游ゴシック"/>
        <family val="3"/>
        <charset val="128"/>
        <scheme val="minor"/>
      </rPr>
      <t>以降か</t>
    </r>
    <rPh sb="1" eb="3">
      <t>ネンメ</t>
    </rPh>
    <rPh sb="3" eb="4">
      <t>カン</t>
    </rPh>
    <rPh sb="5" eb="7">
      <t>キジツ</t>
    </rPh>
    <rPh sb="14" eb="16">
      <t>イコウ</t>
    </rPh>
    <phoneticPr fontId="1"/>
  </si>
  <si>
    <r>
      <t>２年目完の期日が</t>
    </r>
    <r>
      <rPr>
        <sz val="11"/>
        <color rgb="FFFF0000"/>
        <rFont val="游ゴシック"/>
        <family val="3"/>
        <charset val="128"/>
        <scheme val="minor"/>
      </rPr>
      <t>R7.3.31</t>
    </r>
    <r>
      <rPr>
        <sz val="11"/>
        <color theme="1"/>
        <rFont val="游ゴシック"/>
        <family val="3"/>
        <charset val="128"/>
        <scheme val="minor"/>
      </rPr>
      <t>以前か</t>
    </r>
    <rPh sb="1" eb="3">
      <t>ネンメ</t>
    </rPh>
    <rPh sb="3" eb="4">
      <t>カン</t>
    </rPh>
    <rPh sb="5" eb="7">
      <t>キジツ</t>
    </rPh>
    <rPh sb="15" eb="17">
      <t>イゼン</t>
    </rPh>
    <phoneticPr fontId="1"/>
  </si>
  <si>
    <r>
      <t>3年目完の期日が</t>
    </r>
    <r>
      <rPr>
        <sz val="11"/>
        <color rgb="FFFF0000"/>
        <rFont val="游ゴシック"/>
        <family val="3"/>
        <charset val="128"/>
        <scheme val="minor"/>
      </rPr>
      <t>R6.4.1</t>
    </r>
    <r>
      <rPr>
        <sz val="11"/>
        <color theme="1"/>
        <rFont val="游ゴシック"/>
        <family val="2"/>
        <charset val="128"/>
        <scheme val="minor"/>
      </rPr>
      <t>以降か</t>
    </r>
    <rPh sb="1" eb="3">
      <t>ネンメ</t>
    </rPh>
    <rPh sb="3" eb="4">
      <t>カン</t>
    </rPh>
    <rPh sb="5" eb="7">
      <t>キジツ</t>
    </rPh>
    <rPh sb="14" eb="16">
      <t>イコウ</t>
    </rPh>
    <phoneticPr fontId="1"/>
  </si>
  <si>
    <r>
      <t>3年目完の期日が</t>
    </r>
    <r>
      <rPr>
        <sz val="11"/>
        <color rgb="FFFF0000"/>
        <rFont val="游ゴシック"/>
        <family val="3"/>
        <charset val="128"/>
        <scheme val="minor"/>
      </rPr>
      <t>R7.3.31</t>
    </r>
    <r>
      <rPr>
        <sz val="11"/>
        <color theme="1"/>
        <rFont val="游ゴシック"/>
        <family val="3"/>
        <charset val="128"/>
        <scheme val="minor"/>
      </rPr>
      <t>以前か</t>
    </r>
    <rPh sb="1" eb="3">
      <t>ネンメ</t>
    </rPh>
    <rPh sb="3" eb="4">
      <t>カン</t>
    </rPh>
    <rPh sb="5" eb="7">
      <t>キジツ</t>
    </rPh>
    <rPh sb="15" eb="17">
      <t>イゼン</t>
    </rPh>
    <phoneticPr fontId="1"/>
  </si>
  <si>
    <r>
      <rPr>
        <sz val="11"/>
        <color rgb="FFFF0000"/>
        <rFont val="ＭＳ ゴシック"/>
        <family val="3"/>
        <charset val="128"/>
      </rPr>
      <t>R7.3.31</t>
    </r>
    <r>
      <rPr>
        <sz val="11"/>
        <color theme="1"/>
        <rFont val="ＭＳ ゴシック"/>
        <family val="3"/>
        <charset val="128"/>
      </rPr>
      <t>時点の経過年数</t>
    </r>
    <rPh sb="7" eb="9">
      <t>ジテン</t>
    </rPh>
    <rPh sb="10" eb="12">
      <t>ケイカ</t>
    </rPh>
    <rPh sb="12" eb="14">
      <t>ネンスウ</t>
    </rPh>
    <phoneticPr fontId="1"/>
  </si>
  <si>
    <r>
      <t>開始日から</t>
    </r>
    <r>
      <rPr>
        <sz val="12"/>
        <color rgb="FFFF0000"/>
        <rFont val="游ゴシック"/>
        <family val="3"/>
        <charset val="128"/>
        <scheme val="minor"/>
      </rPr>
      <t>R7.3.31</t>
    </r>
    <r>
      <rPr>
        <sz val="12"/>
        <color theme="1"/>
        <rFont val="游ゴシック"/>
        <family val="3"/>
        <charset val="128"/>
        <scheme val="minor"/>
      </rPr>
      <t>までの経過日数</t>
    </r>
    <rPh sb="0" eb="2">
      <t>カイシ</t>
    </rPh>
    <rPh sb="2" eb="3">
      <t>ヒ</t>
    </rPh>
    <rPh sb="15" eb="17">
      <t>ケイカ</t>
    </rPh>
    <rPh sb="17" eb="19">
      <t>ニッスウ</t>
    </rPh>
    <phoneticPr fontId="1"/>
  </si>
  <si>
    <t>R7.3</t>
    <phoneticPr fontId="1"/>
  </si>
  <si>
    <t>宮崎市有機３丁目王ケ29番地-1</t>
    <rPh sb="0" eb="3">
      <t>ミヤザキシ</t>
    </rPh>
    <rPh sb="3" eb="5">
      <t>ユウキ</t>
    </rPh>
    <rPh sb="6" eb="8">
      <t>チョウメ</t>
    </rPh>
    <rPh sb="8" eb="9">
      <t>オウ</t>
    </rPh>
    <rPh sb="12" eb="14">
      <t>バンチ</t>
    </rPh>
    <phoneticPr fontId="1"/>
  </si>
  <si>
    <t>宮崎市有機３丁目王ケ29番地-2</t>
    <rPh sb="0" eb="3">
      <t>ミヤザキシ</t>
    </rPh>
    <rPh sb="3" eb="5">
      <t>ユウキ</t>
    </rPh>
    <rPh sb="6" eb="8">
      <t>チョウメ</t>
    </rPh>
    <rPh sb="8" eb="9">
      <t>オウ</t>
    </rPh>
    <rPh sb="12" eb="14">
      <t>バンチ</t>
    </rPh>
    <phoneticPr fontId="1"/>
  </si>
  <si>
    <t>宮崎市有機３丁目王ケ29番地-3</t>
    <rPh sb="0" eb="3">
      <t>ミヤザキシ</t>
    </rPh>
    <rPh sb="3" eb="5">
      <t>ユウキ</t>
    </rPh>
    <rPh sb="6" eb="8">
      <t>チョウメ</t>
    </rPh>
    <rPh sb="8" eb="9">
      <t>オウ</t>
    </rPh>
    <rPh sb="12" eb="14">
      <t>バンチ</t>
    </rPh>
    <phoneticPr fontId="1"/>
  </si>
  <si>
    <t>宮崎市有機３丁目王ケ29番地-4</t>
    <rPh sb="0" eb="3">
      <t>ミヤザキシ</t>
    </rPh>
    <rPh sb="3" eb="5">
      <t>ユウキ</t>
    </rPh>
    <rPh sb="6" eb="8">
      <t>チョウメ</t>
    </rPh>
    <rPh sb="8" eb="9">
      <t>オウ</t>
    </rPh>
    <rPh sb="12" eb="14">
      <t>バンチ</t>
    </rPh>
    <phoneticPr fontId="1"/>
  </si>
  <si>
    <t>宮崎市有機３丁目王ケ29番地-5</t>
    <rPh sb="0" eb="3">
      <t>ミヤザキシ</t>
    </rPh>
    <rPh sb="3" eb="5">
      <t>ユウキ</t>
    </rPh>
    <rPh sb="6" eb="8">
      <t>チョウメ</t>
    </rPh>
    <rPh sb="8" eb="9">
      <t>オウ</t>
    </rPh>
    <rPh sb="12" eb="14">
      <t>バンチ</t>
    </rPh>
    <phoneticPr fontId="1"/>
  </si>
  <si>
    <t>宮崎市有機３丁目王ケ29番地-6</t>
    <rPh sb="0" eb="3">
      <t>ミヤザキシ</t>
    </rPh>
    <rPh sb="3" eb="5">
      <t>ユウキ</t>
    </rPh>
    <rPh sb="6" eb="8">
      <t>チョウメ</t>
    </rPh>
    <rPh sb="8" eb="9">
      <t>オウ</t>
    </rPh>
    <rPh sb="12" eb="14">
      <t>バンチ</t>
    </rPh>
    <phoneticPr fontId="1"/>
  </si>
  <si>
    <t>宮崎市有機３丁目王ケ29番地-7</t>
    <rPh sb="0" eb="3">
      <t>ミヤザキシ</t>
    </rPh>
    <rPh sb="3" eb="5">
      <t>ユウキ</t>
    </rPh>
    <rPh sb="6" eb="8">
      <t>チョウメ</t>
    </rPh>
    <rPh sb="8" eb="9">
      <t>オウ</t>
    </rPh>
    <rPh sb="12" eb="14">
      <t>バンチ</t>
    </rPh>
    <phoneticPr fontId="1"/>
  </si>
  <si>
    <t>宮崎市有機３丁目王ケ29番地-8</t>
    <rPh sb="0" eb="3">
      <t>ミヤザキシ</t>
    </rPh>
    <rPh sb="3" eb="5">
      <t>ユウキ</t>
    </rPh>
    <rPh sb="6" eb="8">
      <t>チョウメ</t>
    </rPh>
    <rPh sb="8" eb="9">
      <t>オウ</t>
    </rPh>
    <rPh sb="12" eb="14">
      <t>バンチ</t>
    </rPh>
    <phoneticPr fontId="1"/>
  </si>
  <si>
    <t>宮崎市有機３丁目王ケ29番地-9</t>
    <rPh sb="0" eb="3">
      <t>ミヤザキシ</t>
    </rPh>
    <rPh sb="3" eb="5">
      <t>ユウキ</t>
    </rPh>
    <rPh sb="6" eb="8">
      <t>チョウメ</t>
    </rPh>
    <rPh sb="8" eb="9">
      <t>オウ</t>
    </rPh>
    <rPh sb="12" eb="14">
      <t>バンチ</t>
    </rPh>
    <phoneticPr fontId="1"/>
  </si>
  <si>
    <t>宮崎市有機３丁目王ケ29番地-10</t>
    <rPh sb="0" eb="3">
      <t>ミヤザキシ</t>
    </rPh>
    <rPh sb="3" eb="5">
      <t>ユウキ</t>
    </rPh>
    <rPh sb="6" eb="8">
      <t>チョウメ</t>
    </rPh>
    <rPh sb="8" eb="9">
      <t>オウ</t>
    </rPh>
    <rPh sb="12" eb="14">
      <t>バンチ</t>
    </rPh>
    <phoneticPr fontId="1"/>
  </si>
  <si>
    <t>事務局　チェック欄 （自動判定）</t>
    <rPh sb="0" eb="3">
      <t>ジムキョク</t>
    </rPh>
    <rPh sb="8" eb="9">
      <t>ラン</t>
    </rPh>
    <rPh sb="11" eb="15">
      <t>ジドウハンテイ</t>
    </rPh>
    <phoneticPr fontId="1"/>
  </si>
  <si>
    <t>合計</t>
    <rPh sb="0" eb="2">
      <t>ゴウケイ</t>
    </rPh>
    <phoneticPr fontId="1"/>
  </si>
  <si>
    <t xml:space="preserve">区分
</t>
    <rPh sb="0" eb="2">
      <t>クブン</t>
    </rPh>
    <phoneticPr fontId="1"/>
  </si>
  <si>
    <r>
      <rPr>
        <sz val="11"/>
        <color theme="1"/>
        <rFont val="ＭＳ ゴシック"/>
        <family val="3"/>
        <charset val="128"/>
      </rPr>
      <t>ほ場分類</t>
    </r>
    <r>
      <rPr>
        <sz val="9"/>
        <color theme="1"/>
        <rFont val="ＭＳ ゴシック"/>
        <family val="3"/>
        <charset val="128"/>
      </rPr>
      <t xml:space="preserve">
</t>
    </r>
    <r>
      <rPr>
        <sz val="8"/>
        <color theme="1"/>
        <rFont val="ＭＳ ゴシック"/>
        <family val="3"/>
        <charset val="128"/>
      </rPr>
      <t>土地利用型・園芸（路地）・園芸（施設）</t>
    </r>
    <r>
      <rPr>
        <sz val="9"/>
        <color theme="1"/>
        <rFont val="ＭＳ ゴシック"/>
        <family val="3"/>
        <charset val="128"/>
      </rPr>
      <t xml:space="preserve">
</t>
    </r>
    <r>
      <rPr>
        <sz val="9"/>
        <color rgb="FF0000FF"/>
        <rFont val="ＭＳ ゴシック"/>
        <family val="3"/>
        <charset val="128"/>
      </rPr>
      <t xml:space="preserve"> *（ﾌﾟﾙﾀﾞｳﾝよりｾﾚｸﾄ）</t>
    </r>
    <rPh sb="1" eb="2">
      <t>ジョウ</t>
    </rPh>
    <rPh sb="2" eb="4">
      <t>ブンルイ</t>
    </rPh>
    <rPh sb="5" eb="7">
      <t>トチ</t>
    </rPh>
    <rPh sb="7" eb="9">
      <t>リヨウ</t>
    </rPh>
    <rPh sb="9" eb="10">
      <t>カタ</t>
    </rPh>
    <rPh sb="11" eb="13">
      <t>エンゲイ</t>
    </rPh>
    <rPh sb="14" eb="16">
      <t>ロジ</t>
    </rPh>
    <rPh sb="18" eb="20">
      <t>エンゲイ</t>
    </rPh>
    <rPh sb="21" eb="23">
      <t>シセツ</t>
    </rPh>
    <phoneticPr fontId="1"/>
  </si>
  <si>
    <t>区分</t>
    <rPh sb="0" eb="2">
      <t>クブン</t>
    </rPh>
    <phoneticPr fontId="1"/>
  </si>
  <si>
    <t>令和　　年度みやざき有機農業拡大加速化事業補助金につきまして、令和　　年　　月　　日付けで提出しました計画（実績）書につき、変更したく必要書類を添えて申請いたします。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ヘンコウ</t>
    </rPh>
    <rPh sb="67" eb="69">
      <t>ヒツヨウ</t>
    </rPh>
    <rPh sb="69" eb="71">
      <t>ショルイ</t>
    </rPh>
    <rPh sb="72" eb="73">
      <t>ソ</t>
    </rPh>
    <rPh sb="75" eb="77">
      <t>シンセイ</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</si>
  <si>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</si>
  <si>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</si>
  <si>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</si>
  <si>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令和　　年度みやざき有機農業拡大加速化事業補助金につきまして、令和　　年　　月　　日付けで提出しました計画（実績）書につき、変更が生じましたので必要書類を添えて届けます。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67" eb="69">
      <t>ヘンコウ</t>
    </rPh>
    <rPh sb="70" eb="71">
      <t>ショウ</t>
    </rPh>
    <rPh sb="77" eb="79">
      <t>ヒツヨウ</t>
    </rPh>
    <rPh sb="80" eb="81">
      <t>トド</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</si>
  <si>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</si>
  <si>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</si>
  <si>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</si>
  <si>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</si>
  <si>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</si>
  <si>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</si>
  <si>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</si>
  <si>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r>
      <t xml:space="preserve">面積
（ａ）
</t>
    </r>
    <r>
      <rPr>
        <sz val="9"/>
        <color rgb="FFFF0000"/>
        <rFont val="ＭＳ ゴシック"/>
        <family val="3"/>
        <charset val="128"/>
      </rPr>
      <t>＊ほ場面積の記載された添付書類と同じ値を記入してください。</t>
    </r>
    <r>
      <rPr>
        <sz val="9"/>
        <color rgb="FF0000FF"/>
        <rFont val="ＭＳ ゴシック"/>
        <family val="3"/>
        <charset val="128"/>
      </rPr>
      <t xml:space="preserve">
</t>
    </r>
    <rPh sb="0" eb="2">
      <t>メンセキ</t>
    </rPh>
    <rPh sb="9" eb="10">
      <t>ジョウ</t>
    </rPh>
    <rPh sb="10" eb="12">
      <t>メンセキ</t>
    </rPh>
    <rPh sb="13" eb="15">
      <t>キサイ</t>
    </rPh>
    <rPh sb="18" eb="20">
      <t>テンプ</t>
    </rPh>
    <rPh sb="20" eb="22">
      <t>ショルイ</t>
    </rPh>
    <rPh sb="23" eb="24">
      <t>オナ</t>
    </rPh>
    <rPh sb="25" eb="26">
      <t>アタイ</t>
    </rPh>
    <rPh sb="27" eb="29">
      <t>キニュウ</t>
    </rPh>
    <phoneticPr fontId="1"/>
  </si>
  <si>
    <r>
      <t>生産行程管理記録（２年目）</t>
    </r>
    <r>
      <rPr>
        <sz val="9"/>
        <color theme="1"/>
        <rFont val="ＭＳ 明朝"/>
        <family val="1"/>
        <charset val="128"/>
      </rPr>
      <t>*多年生作物の３年目を提出する場合は、計画時に２年目の記録も添付する。</t>
    </r>
    <rPh sb="0" eb="4">
      <t>セイサンコウテイ</t>
    </rPh>
    <rPh sb="4" eb="6">
      <t>カンリ</t>
    </rPh>
    <rPh sb="6" eb="8">
      <t>キロク</t>
    </rPh>
    <rPh sb="10" eb="12">
      <t>ネンメ</t>
    </rPh>
    <rPh sb="14" eb="17">
      <t>タネンセイ</t>
    </rPh>
    <rPh sb="17" eb="19">
      <t>サクモツ</t>
    </rPh>
    <rPh sb="21" eb="23">
      <t>ネンメ</t>
    </rPh>
    <rPh sb="24" eb="26">
      <t>テイシュツ</t>
    </rPh>
    <rPh sb="28" eb="30">
      <t>バアイ</t>
    </rPh>
    <rPh sb="32" eb="35">
      <t>ケイカクジ</t>
    </rPh>
    <rPh sb="37" eb="39">
      <t>ネンメ</t>
    </rPh>
    <rPh sb="40" eb="42">
      <t>キロク</t>
    </rPh>
    <rPh sb="43" eb="45">
      <t>テンプ</t>
    </rPh>
    <phoneticPr fontId="1"/>
  </si>
  <si>
    <t>法人・団体は定款、任意団体は規約等</t>
    <rPh sb="16" eb="17">
      <t>ナド</t>
    </rPh>
    <phoneticPr fontId="1"/>
  </si>
  <si>
    <t>補助金振込口座の通帳（写し）</t>
    <rPh sb="0" eb="3">
      <t>ホジョキン</t>
    </rPh>
    <rPh sb="3" eb="5">
      <t>フリコミ</t>
    </rPh>
    <rPh sb="5" eb="7">
      <t>コウザ</t>
    </rPh>
    <rPh sb="8" eb="10">
      <t>ツウチョウ</t>
    </rPh>
    <rPh sb="11" eb="12">
      <t>ウツ</t>
    </rPh>
    <phoneticPr fontId="1"/>
  </si>
  <si>
    <r>
      <t>ほ場一覧（ほ場毎の面積のわかる書類）</t>
    </r>
    <r>
      <rPr>
        <sz val="9"/>
        <rFont val="ＭＳ 明朝"/>
        <family val="1"/>
        <charset val="128"/>
      </rPr>
      <t>*有機JAS認証機関へ提出（または予定の）書類など</t>
    </r>
    <r>
      <rPr>
        <sz val="10"/>
        <rFont val="ＭＳ 明朝"/>
        <family val="1"/>
        <charset val="128"/>
      </rPr>
      <t>（写し）</t>
    </r>
    <rPh sb="1" eb="2">
      <t>ジョウ</t>
    </rPh>
    <rPh sb="2" eb="4">
      <t>イチラン</t>
    </rPh>
    <rPh sb="6" eb="7">
      <t>ジョウ</t>
    </rPh>
    <rPh sb="7" eb="8">
      <t>マイ</t>
    </rPh>
    <rPh sb="9" eb="11">
      <t>メンセキ</t>
    </rPh>
    <rPh sb="15" eb="17">
      <t>ショルイ</t>
    </rPh>
    <rPh sb="19" eb="21">
      <t>ユウキ</t>
    </rPh>
    <rPh sb="24" eb="26">
      <t>ニンショウ</t>
    </rPh>
    <rPh sb="26" eb="28">
      <t>キカン</t>
    </rPh>
    <rPh sb="29" eb="31">
      <t>テイシュツ</t>
    </rPh>
    <rPh sb="35" eb="37">
      <t>ヨテイ</t>
    </rPh>
    <rPh sb="39" eb="41">
      <t>ショルイ</t>
    </rPh>
    <rPh sb="44" eb="45">
      <t>ウツ</t>
    </rPh>
    <phoneticPr fontId="1"/>
  </si>
  <si>
    <t>*ほ場面積は下記合計の小数点第２位を切り捨て（関数設定）。</t>
    <rPh sb="2" eb="3">
      <t>ジョウ</t>
    </rPh>
    <rPh sb="3" eb="5">
      <t>メンセキ</t>
    </rPh>
    <rPh sb="6" eb="8">
      <t>カキ</t>
    </rPh>
    <rPh sb="8" eb="10">
      <t>ゴウケイ</t>
    </rPh>
    <rPh sb="18" eb="19">
      <t>キ</t>
    </rPh>
    <rPh sb="20" eb="21">
      <t>ス</t>
    </rPh>
    <rPh sb="23" eb="25">
      <t>カンスウ</t>
    </rPh>
    <rPh sb="25" eb="27">
      <t>セッテイ</t>
    </rPh>
    <phoneticPr fontId="1"/>
  </si>
  <si>
    <r>
      <t>＊転換３年目の終了時期が</t>
    </r>
    <r>
      <rPr>
        <sz val="11"/>
        <color rgb="FFFF0000"/>
        <rFont val="游ゴシック"/>
        <family val="3"/>
        <charset val="128"/>
        <scheme val="minor"/>
      </rPr>
      <t>令和６年４月１日から令和７年３月３１日のほ場</t>
    </r>
    <r>
      <rPr>
        <sz val="11"/>
        <color theme="1"/>
        <rFont val="游ゴシック"/>
        <family val="3"/>
        <charset val="128"/>
        <scheme val="minor"/>
      </rPr>
      <t>が事業対象となります。</t>
    </r>
    <rPh sb="1" eb="3">
      <t>テンカン</t>
    </rPh>
    <rPh sb="4" eb="6">
      <t>ネンメ</t>
    </rPh>
    <rPh sb="7" eb="9">
      <t>シュウリョウ</t>
    </rPh>
    <rPh sb="9" eb="11">
      <t>ジキ</t>
    </rPh>
    <rPh sb="12" eb="14">
      <t>レイワ</t>
    </rPh>
    <rPh sb="15" eb="16">
      <t>ネン</t>
    </rPh>
    <rPh sb="17" eb="18">
      <t>ガツ</t>
    </rPh>
    <rPh sb="19" eb="20">
      <t>ヒ</t>
    </rPh>
    <rPh sb="22" eb="24">
      <t>レイワ</t>
    </rPh>
    <rPh sb="25" eb="26">
      <t>ネン</t>
    </rPh>
    <rPh sb="27" eb="28">
      <t>ガツ</t>
    </rPh>
    <rPh sb="30" eb="31">
      <t>ヒ</t>
    </rPh>
    <rPh sb="33" eb="34">
      <t>ジョウ</t>
    </rPh>
    <rPh sb="35" eb="37">
      <t>ジギョウ</t>
    </rPh>
    <rPh sb="37" eb="39">
      <t>タイショウ</t>
    </rPh>
    <phoneticPr fontId="1"/>
  </si>
  <si>
    <r>
      <t>＊転換２年目の終了時期が</t>
    </r>
    <r>
      <rPr>
        <sz val="11"/>
        <color rgb="FFFF0000"/>
        <rFont val="游ゴシック"/>
        <family val="3"/>
        <charset val="128"/>
        <scheme val="minor"/>
      </rPr>
      <t>令和６年４月１日から令和７年３月３１日のほ場</t>
    </r>
    <r>
      <rPr>
        <sz val="11"/>
        <color theme="1"/>
        <rFont val="游ゴシック"/>
        <family val="2"/>
        <charset val="128"/>
        <scheme val="minor"/>
      </rPr>
      <t>が事業対象となります。</t>
    </r>
    <rPh sb="1" eb="3">
      <t>テンカン</t>
    </rPh>
    <rPh sb="4" eb="6">
      <t>ネンメ</t>
    </rPh>
    <rPh sb="7" eb="9">
      <t>シュウリョウ</t>
    </rPh>
    <rPh sb="9" eb="11">
      <t>ジキ</t>
    </rPh>
    <rPh sb="12" eb="14">
      <t>レイワ</t>
    </rPh>
    <rPh sb="15" eb="16">
      <t>ネン</t>
    </rPh>
    <rPh sb="17" eb="18">
      <t>ガツ</t>
    </rPh>
    <rPh sb="19" eb="20">
      <t>ヒ</t>
    </rPh>
    <rPh sb="22" eb="24">
      <t>レイワ</t>
    </rPh>
    <rPh sb="25" eb="26">
      <t>ネン</t>
    </rPh>
    <rPh sb="27" eb="28">
      <t>ガツ</t>
    </rPh>
    <rPh sb="30" eb="31">
      <t>ヒ</t>
    </rPh>
    <rPh sb="33" eb="34">
      <t>ジョウ</t>
    </rPh>
    <rPh sb="35" eb="37">
      <t>ジギョウ</t>
    </rPh>
    <rPh sb="37" eb="39">
      <t>タイショウ</t>
    </rPh>
    <phoneticPr fontId="1"/>
  </si>
  <si>
    <t xml:space="preserve">　私は、令和６年度みやざき有機農業拡大加速化事業補助金交付申請を行うに当たり、次の事項について誓約します。                            </t>
    <rPh sb="4" eb="6">
      <t>レイワ</t>
    </rPh>
    <phoneticPr fontId="1"/>
  </si>
  <si>
    <t>令和６年度みやざき有機農業拡大加速化事業補助金に係る実施計画（実績）の提出について</t>
    <rPh sb="0" eb="2">
      <t>レイワ</t>
    </rPh>
    <phoneticPr fontId="1"/>
  </si>
  <si>
    <t>令和６年度　みやざき有機農業拡大加速化事業補助金につきまして、別添にて計</t>
    <rPh sb="0" eb="2">
      <t>レイワ</t>
    </rPh>
    <rPh sb="3" eb="5">
      <t>ネンド</t>
    </rPh>
    <rPh sb="10" eb="12">
      <t>ユウキ</t>
    </rPh>
    <rPh sb="12" eb="14">
      <t>ノウギョウ</t>
    </rPh>
    <rPh sb="14" eb="16">
      <t>カクダイ</t>
    </rPh>
    <rPh sb="16" eb="18">
      <t>カソク</t>
    </rPh>
    <rPh sb="18" eb="19">
      <t>カ</t>
    </rPh>
    <rPh sb="19" eb="24">
      <t>ジギョウホジョキン</t>
    </rPh>
    <rPh sb="31" eb="33">
      <t>ベッテン</t>
    </rPh>
    <rPh sb="35" eb="36">
      <t>ケイ</t>
    </rPh>
    <phoneticPr fontId="1"/>
  </si>
  <si>
    <t>＊転換２年目→転換２年目の終了時期が令和６年４月１日から令和７年３月31
　　　　　　　日のものが事業対象となります。</t>
    <rPh sb="1" eb="3">
      <t>テンカン</t>
    </rPh>
    <rPh sb="4" eb="6">
      <t>ネンメ</t>
    </rPh>
    <rPh sb="7" eb="9">
      <t>テンカン</t>
    </rPh>
    <rPh sb="10" eb="12">
      <t>ネンメ</t>
    </rPh>
    <rPh sb="13" eb="15">
      <t>シュウリョウ</t>
    </rPh>
    <rPh sb="15" eb="17">
      <t>ジキ</t>
    </rPh>
    <rPh sb="18" eb="20">
      <t>レイワ</t>
    </rPh>
    <rPh sb="21" eb="22">
      <t>ネン</t>
    </rPh>
    <rPh sb="23" eb="24">
      <t>ガツ</t>
    </rPh>
    <rPh sb="25" eb="26">
      <t>ヒ</t>
    </rPh>
    <rPh sb="28" eb="30">
      <t>レイワ</t>
    </rPh>
    <rPh sb="31" eb="32">
      <t>ネン</t>
    </rPh>
    <rPh sb="33" eb="34">
      <t>ガツ</t>
    </rPh>
    <rPh sb="44" eb="45">
      <t>ヒ</t>
    </rPh>
    <rPh sb="49" eb="51">
      <t>ジギョウ</t>
    </rPh>
    <rPh sb="51" eb="53">
      <t>タイショウ</t>
    </rPh>
    <phoneticPr fontId="1"/>
  </si>
  <si>
    <t>＊転換３年目→転換３年目の終了時期が令和６年４月１日から令和７年３月31
　　　　　　　日のものが事業対象となります。</t>
    <rPh sb="1" eb="3">
      <t>テンカン</t>
    </rPh>
    <rPh sb="4" eb="6">
      <t>ネンメ</t>
    </rPh>
    <rPh sb="7" eb="9">
      <t>テンカン</t>
    </rPh>
    <rPh sb="10" eb="12">
      <t>ネンメ</t>
    </rPh>
    <rPh sb="13" eb="15">
      <t>シュウリョウ</t>
    </rPh>
    <rPh sb="15" eb="17">
      <t>ジキ</t>
    </rPh>
    <rPh sb="18" eb="20">
      <t>レイワ</t>
    </rPh>
    <rPh sb="21" eb="22">
      <t>ネン</t>
    </rPh>
    <rPh sb="23" eb="24">
      <t>ガツ</t>
    </rPh>
    <rPh sb="25" eb="26">
      <t>ヒ</t>
    </rPh>
    <rPh sb="28" eb="30">
      <t>レイワ</t>
    </rPh>
    <rPh sb="31" eb="32">
      <t>ネン</t>
    </rPh>
    <rPh sb="33" eb="34">
      <t>ガツ</t>
    </rPh>
    <rPh sb="44" eb="45">
      <t>ヒ</t>
    </rPh>
    <rPh sb="49" eb="51">
      <t>ジギョウ</t>
    </rPh>
    <rPh sb="51" eb="53">
      <t>タイショウ</t>
    </rPh>
    <phoneticPr fontId="1"/>
  </si>
  <si>
    <t>多年生作物以外、多年生作物（転換２年目）</t>
    <rPh sb="0" eb="3">
      <t>タネンセイ</t>
    </rPh>
    <rPh sb="3" eb="5">
      <t>サクモツ</t>
    </rPh>
    <rPh sb="5" eb="7">
      <t>イガイ</t>
    </rPh>
    <rPh sb="8" eb="11">
      <t>タネンセイ</t>
    </rPh>
    <rPh sb="11" eb="13">
      <t>サクモツ</t>
    </rPh>
    <rPh sb="14" eb="16">
      <t>テンカン</t>
    </rPh>
    <rPh sb="17" eb="19">
      <t>ネンメ</t>
    </rPh>
    <phoneticPr fontId="1"/>
  </si>
  <si>
    <t>多年生作物の場合（３年目）</t>
    <rPh sb="0" eb="3">
      <t>タネンセイ</t>
    </rPh>
    <rPh sb="3" eb="5">
      <t>サクモツ</t>
    </rPh>
    <rPh sb="6" eb="8">
      <t>バアイ</t>
    </rPh>
    <rPh sb="10" eb="12">
      <t>ネンメ</t>
    </rPh>
    <phoneticPr fontId="1"/>
  </si>
  <si>
    <t>様式第５号</t>
    <phoneticPr fontId="1"/>
  </si>
  <si>
    <t>令和６年度みやざき有機農業拡大加速化事業補助金に係る</t>
    <rPh sb="0" eb="2">
      <t>レイワ</t>
    </rPh>
    <phoneticPr fontId="1"/>
  </si>
  <si>
    <t>交付申請書の提出について</t>
    <rPh sb="0" eb="2">
      <t>コウフ</t>
    </rPh>
    <rPh sb="2" eb="5">
      <t>シンセイショ</t>
    </rPh>
    <rPh sb="6" eb="8">
      <t>テイシュツ</t>
    </rPh>
    <phoneticPr fontId="1"/>
  </si>
  <si>
    <t>令和６年度　みやざき有機農業拡大加速化事業補助金については、令和○年○○月</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0" eb="32">
      <t>レイワ</t>
    </rPh>
    <rPh sb="33" eb="34">
      <t>ネン</t>
    </rPh>
    <rPh sb="36" eb="37">
      <t>ガツ</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</si>
  <si>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</si>
  <si>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</si>
  <si>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</si>
  <si>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</si>
  <si>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</si>
  <si>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提出すること。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</si>
  <si>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</si>
  <si>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</si>
  <si>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すること。</t>
    <phoneticPr fontId="1"/>
  </si>
  <si>
    <t>までに「変更申請書」（様式第３号）または「変更届」（様式第３号－１）を協議会へ提出</t>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</si>
  <si>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</si>
  <si>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</si>
  <si>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４　交付申請額</t>
    <rPh sb="2" eb="4">
      <t>コウフ</t>
    </rPh>
    <rPh sb="4" eb="7">
      <t>シンセイガク</t>
    </rPh>
    <phoneticPr fontId="10"/>
  </si>
  <si>
    <t>割当内示の額</t>
    <rPh sb="0" eb="2">
      <t>ワリアテ</t>
    </rPh>
    <rPh sb="2" eb="4">
      <t>ナイジ</t>
    </rPh>
    <rPh sb="5" eb="6">
      <t>ガク</t>
    </rPh>
    <phoneticPr fontId="1"/>
  </si>
  <si>
    <t>交付申請額</t>
    <rPh sb="0" eb="2">
      <t>コウフ</t>
    </rPh>
    <rPh sb="2" eb="5">
      <t>シンセイガク</t>
    </rPh>
    <phoneticPr fontId="1"/>
  </si>
  <si>
    <t>５　交付申請額</t>
    <rPh sb="2" eb="4">
      <t>コウフ</t>
    </rPh>
    <rPh sb="4" eb="7">
      <t>シンセイガク</t>
    </rPh>
    <phoneticPr fontId="10"/>
  </si>
  <si>
    <t xml:space="preserve">                                       　 </t>
    <phoneticPr fontId="1"/>
  </si>
  <si>
    <t>生年月日</t>
    <phoneticPr fontId="1"/>
  </si>
  <si>
    <t xml:space="preserve">            年　　月　　日（性別）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</si>
</sst>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411]ggge&quot;年&quot;m&quot;月&quot;d&quot;日&quot;;@"/>
    <numFmt numFmtId="178" formatCode="[$-411]ge\.m\.d;@"/>
  </numFmts>
  <fonts count="97">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2"/>
      <name val="ＭＳ 明朝"/>
      <family val="1"/>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1"/>
      <color theme="1"/>
      <name val="游ゴシック"/>
      <family val="2"/>
      <charset val="128"/>
      <scheme val="minor"/>
    </font>
    <font>
      <b/>
      <sz val="14"/>
      <name val="ＭＳ ゴシック"/>
      <family val="3"/>
      <charset val="128"/>
    </font>
    <font>
      <b/>
      <sz val="14"/>
      <color theme="1"/>
      <name val="游ゴシック"/>
      <family val="2"/>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b/>
      <sz val="11"/>
      <color theme="1"/>
      <name val="游ゴシック"/>
      <family val="3"/>
      <charset val="128"/>
      <scheme val="minor"/>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sz val="12"/>
      <color theme="1"/>
      <name val="游ゴシック"/>
      <family val="3"/>
      <charset val="128"/>
      <scheme val="minor"/>
    </font>
    <font>
      <b/>
      <sz val="11"/>
      <color theme="1"/>
      <name val="ＭＳ ゴシック"/>
      <family val="3"/>
      <charset val="128"/>
    </font>
    <font>
      <sz val="10"/>
      <color theme="1"/>
      <name val="ＭＳ ゴシック"/>
      <family val="3"/>
      <charset val="128"/>
    </font>
    <font>
      <b/>
      <sz val="12"/>
      <name val="ＭＳ 明朝"/>
      <family val="1"/>
      <charset val="128"/>
    </font>
    <font>
      <sz val="12"/>
      <color theme="1"/>
      <name val="ＭＳ 明朝"/>
      <family val="1"/>
      <charset val="128"/>
    </font>
    <font>
      <b/>
      <sz val="12"/>
      <color theme="1"/>
      <name val="游ゴシック"/>
      <family val="2"/>
      <charset val="128"/>
      <scheme val="minor"/>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12"/>
      <color rgb="FF000000"/>
      <name val="ＭＳ 明朝"/>
      <family val="1"/>
      <charset val="128"/>
    </font>
    <font>
      <b/>
      <sz val="9"/>
      <color theme="1"/>
      <name val="游ゴシック"/>
      <family val="3"/>
      <charset val="128"/>
      <scheme val="minor"/>
    </font>
    <font>
      <sz val="9"/>
      <color theme="1"/>
      <name val="ＭＳ 明朝"/>
      <family val="1"/>
      <charset val="128"/>
    </font>
    <font>
      <sz val="10"/>
      <color theme="1"/>
      <name val="ＭＳ 明朝"/>
      <family val="1"/>
      <charset val="128"/>
    </font>
    <font>
      <sz val="11"/>
      <color theme="1"/>
      <name val="ＭＳ Ｐ明朝"/>
      <family val="1"/>
      <charset val="128"/>
    </font>
    <font>
      <sz val="11"/>
      <name val="ＭＳ Ｐ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u/>
      <sz val="12"/>
      <color theme="1"/>
      <name val="ＭＳ 明朝"/>
      <family val="1"/>
      <charset val="128"/>
    </font>
    <font>
      <sz val="11"/>
      <color rgb="FFFF0000"/>
      <name val="ＭＳ ゴシック"/>
      <family val="3"/>
      <charset val="128"/>
    </font>
    <font>
      <sz val="11"/>
      <color rgb="FFFF0000"/>
      <name val="メイリオ"/>
      <family val="3"/>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11"/>
      <color theme="0" tint="-0.14999847407452621"/>
      <name val="游ゴシック"/>
      <family val="3"/>
      <charset val="128"/>
      <scheme val="minor"/>
    </font>
    <font>
      <b/>
      <sz val="11"/>
      <color theme="0" tint="-0.14999847407452621"/>
      <name val="游ゴシック"/>
      <family val="3"/>
      <charset val="128"/>
      <scheme val="minor"/>
    </font>
    <font>
      <i/>
      <sz val="11"/>
      <name val="ＭＳ 明朝"/>
      <family val="1"/>
      <charset val="128"/>
    </font>
    <font>
      <i/>
      <sz val="11"/>
      <color theme="1"/>
      <name val="游ゴシック"/>
      <family val="2"/>
      <charset val="128"/>
      <scheme val="minor"/>
    </font>
    <font>
      <b/>
      <sz val="12"/>
      <color theme="1"/>
      <name val="ＭＳ ゴシック"/>
      <family val="3"/>
      <charset val="128"/>
    </font>
    <font>
      <sz val="8"/>
      <color theme="1"/>
      <name val="ＭＳ ゴシック"/>
      <family val="3"/>
      <charset val="128"/>
    </font>
    <font>
      <sz val="11"/>
      <color rgb="FF000000"/>
      <name val="Verdana"/>
      <family val="2"/>
    </font>
    <font>
      <sz val="11"/>
      <color rgb="FFFF0000"/>
      <name val="游ゴシック"/>
      <family val="2"/>
      <charset val="128"/>
      <scheme val="minor"/>
    </font>
    <font>
      <sz val="18"/>
      <color theme="1"/>
      <name val="Segoe UI Symbol"/>
      <family val="2"/>
    </font>
    <font>
      <sz val="16"/>
      <color theme="1"/>
      <name val="游ゴシック"/>
      <family val="2"/>
      <charset val="128"/>
      <scheme val="minor"/>
    </font>
    <font>
      <b/>
      <sz val="11"/>
      <color rgb="FFFF0000"/>
      <name val="ＭＳ ゴシック"/>
      <family val="3"/>
      <charset val="128"/>
    </font>
    <font>
      <sz val="11"/>
      <color theme="1"/>
      <name val="游ゴシック"/>
      <family val="3"/>
      <charset val="128"/>
      <scheme val="minor"/>
    </font>
    <font>
      <sz val="14"/>
      <color theme="1"/>
      <name val="ＭＳ ゴシック"/>
      <family val="3"/>
      <charset val="128"/>
    </font>
    <font>
      <b/>
      <sz val="11"/>
      <name val="ＭＳ ゴシック"/>
      <family val="3"/>
      <charset val="128"/>
    </font>
    <font>
      <sz val="10"/>
      <color theme="1"/>
      <name val="游ゴシック"/>
      <family val="3"/>
      <charset val="128"/>
      <scheme val="minor"/>
    </font>
    <font>
      <sz val="8"/>
      <color theme="1"/>
      <name val="游ゴシック"/>
      <family val="3"/>
      <charset val="128"/>
      <scheme val="minor"/>
    </font>
    <font>
      <b/>
      <sz val="8"/>
      <color theme="1"/>
      <name val="ＭＳ 明朝"/>
      <family val="1"/>
      <charset val="128"/>
    </font>
    <font>
      <b/>
      <sz val="8"/>
      <color theme="1"/>
      <name val="游ゴシック"/>
      <family val="2"/>
      <charset val="128"/>
      <scheme val="minor"/>
    </font>
    <font>
      <sz val="8"/>
      <color theme="1"/>
      <name val="游ゴシック"/>
      <family val="2"/>
      <charset val="128"/>
      <scheme val="minor"/>
    </font>
    <font>
      <sz val="9"/>
      <color rgb="FFFF0000"/>
      <name val="ＭＳ 明朝"/>
      <family val="1"/>
      <charset val="128"/>
    </font>
    <font>
      <b/>
      <sz val="11"/>
      <color rgb="FF0000FF"/>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1"/>
      <color rgb="FFFF0000"/>
      <name val="ＭＳ 明朝"/>
      <family val="1"/>
      <charset val="128"/>
    </font>
    <font>
      <sz val="10"/>
      <color rgb="FFFF0000"/>
      <name val="游ゴシック"/>
      <family val="3"/>
      <charset val="128"/>
      <scheme val="minor"/>
    </font>
    <font>
      <sz val="11"/>
      <color rgb="FF0000FF"/>
      <name val="ＭＳ ゴシック"/>
      <family val="3"/>
      <charset val="128"/>
    </font>
    <font>
      <sz val="9"/>
      <color rgb="FF0000FF"/>
      <name val="ＭＳ ゴシック"/>
      <family val="3"/>
      <charset val="128"/>
    </font>
    <font>
      <sz val="12"/>
      <color rgb="FFFF0000"/>
      <name val="游ゴシック"/>
      <family val="3"/>
      <charset val="128"/>
      <scheme val="minor"/>
    </font>
    <font>
      <sz val="10.5"/>
      <color rgb="FFFF0000"/>
      <name val="ＭＳ 明朝"/>
      <family val="1"/>
      <charset val="128"/>
    </font>
    <font>
      <sz val="9"/>
      <color rgb="FFFF0000"/>
      <name val="ＭＳ ゴシック"/>
      <family val="3"/>
      <charset val="128"/>
    </font>
    <font>
      <sz val="10"/>
      <name val="ＭＳ 明朝"/>
      <family val="1"/>
      <charset val="128"/>
    </font>
    <font>
      <sz val="9"/>
      <name val="ＭＳ 明朝"/>
      <family val="1"/>
      <charset val="128"/>
    </font>
    <font>
      <u/>
      <sz val="12"/>
      <name val="ＭＳ 明朝"/>
      <family val="1"/>
      <charset val="128"/>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66"/>
        <bgColor indexed="64"/>
      </patternFill>
    </fill>
    <fill>
      <patternFill patternType="solid">
        <fgColor rgb="FF66FF66"/>
        <bgColor indexed="64"/>
      </patternFill>
    </fill>
    <fill>
      <patternFill patternType="solid">
        <fgColor theme="2" tint="-9.9978637043366805E-2"/>
        <bgColor indexed="64"/>
      </patternFill>
    </fill>
  </fills>
  <borders count="15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style="thin">
        <color auto="1"/>
      </left>
      <right/>
      <top/>
      <bottom style="double">
        <color auto="1"/>
      </bottom>
      <diagonal/>
    </border>
    <border>
      <left/>
      <right style="thin">
        <color indexed="64"/>
      </right>
      <top/>
      <bottom style="double">
        <color auto="1"/>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medium">
        <color indexed="64"/>
      </left>
      <right style="thin">
        <color indexed="64"/>
      </right>
      <top style="hair">
        <color indexed="64"/>
      </top>
      <bottom style="thin">
        <color auto="1"/>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thin">
        <color indexed="64"/>
      </left>
      <right/>
      <top style="double">
        <color indexed="64"/>
      </top>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bottom style="double">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right/>
      <top style="slantDashDot">
        <color auto="1"/>
      </top>
      <bottom/>
      <diagonal/>
    </border>
    <border>
      <left style="medium">
        <color indexed="64"/>
      </left>
      <right style="medium">
        <color auto="1"/>
      </right>
      <top style="medium">
        <color indexed="64"/>
      </top>
      <bottom/>
      <diagonal/>
    </border>
    <border>
      <left style="medium">
        <color indexed="64"/>
      </left>
      <right style="medium">
        <color auto="1"/>
      </right>
      <top/>
      <bottom style="double">
        <color auto="1"/>
      </bottom>
      <diagonal/>
    </border>
    <border>
      <left/>
      <right style="hair">
        <color auto="1"/>
      </right>
      <top style="hair">
        <color auto="1"/>
      </top>
      <bottom style="thin">
        <color auto="1"/>
      </bottom>
      <diagonal/>
    </border>
    <border>
      <left/>
      <right/>
      <top style="double">
        <color indexed="64"/>
      </top>
      <bottom/>
      <diagonal/>
    </border>
    <border>
      <left/>
      <right style="thin">
        <color auto="1"/>
      </right>
      <top style="double">
        <color indexed="64"/>
      </top>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bottom/>
      <diagonal/>
    </border>
    <border>
      <left style="medium">
        <color auto="1"/>
      </left>
      <right style="thin">
        <color auto="1"/>
      </right>
      <top style="double">
        <color auto="1"/>
      </top>
      <bottom/>
      <diagonal/>
    </border>
    <border>
      <left style="medium">
        <color auto="1"/>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diagonal/>
    </border>
    <border>
      <left/>
      <right style="thin">
        <color auto="1"/>
      </right>
      <top style="medium">
        <color auto="1"/>
      </top>
      <bottom style="double">
        <color indexed="64"/>
      </bottom>
      <diagonal/>
    </border>
    <border>
      <left/>
      <right style="thin">
        <color auto="1"/>
      </right>
      <top/>
      <bottom style="hair">
        <color auto="1"/>
      </bottom>
      <diagonal/>
    </border>
    <border>
      <left/>
      <right style="thin">
        <color auto="1"/>
      </right>
      <top style="hair">
        <color auto="1"/>
      </top>
      <bottom style="medium">
        <color auto="1"/>
      </bottom>
      <diagonal/>
    </border>
    <border>
      <left style="thin">
        <color auto="1"/>
      </left>
      <right style="hair">
        <color auto="1"/>
      </right>
      <top style="thin">
        <color auto="1"/>
      </top>
      <bottom style="thin">
        <color auto="1"/>
      </bottom>
      <diagonal/>
    </border>
    <border>
      <left/>
      <right/>
      <top/>
      <bottom style="medium">
        <color indexed="64"/>
      </bottom>
      <diagonal/>
    </border>
    <border>
      <left style="thin">
        <color auto="1"/>
      </left>
      <right style="thin">
        <color auto="1"/>
      </right>
      <top style="medium">
        <color indexed="64"/>
      </top>
      <bottom style="double">
        <color auto="1"/>
      </bottom>
      <diagonal/>
    </border>
    <border>
      <left style="hair">
        <color auto="1"/>
      </left>
      <right/>
      <top style="hair">
        <color auto="1"/>
      </top>
      <bottom style="double">
        <color auto="1"/>
      </bottom>
      <diagonal/>
    </border>
    <border>
      <left style="thin">
        <color indexed="64"/>
      </left>
      <right/>
      <top style="double">
        <color auto="1"/>
      </top>
      <bottom style="thin">
        <color indexed="64"/>
      </bottom>
      <diagonal/>
    </border>
    <border>
      <left style="thin">
        <color auto="1"/>
      </left>
      <right/>
      <top style="thin">
        <color auto="1"/>
      </top>
      <bottom style="medium">
        <color auto="1"/>
      </bottom>
      <diagonal/>
    </border>
    <border>
      <left style="thin">
        <color auto="1"/>
      </left>
      <right style="hair">
        <color indexed="64"/>
      </right>
      <top/>
      <bottom style="double">
        <color auto="1"/>
      </bottom>
      <diagonal/>
    </border>
    <border>
      <left style="hair">
        <color indexed="64"/>
      </left>
      <right/>
      <top/>
      <bottom style="double">
        <color auto="1"/>
      </bottom>
      <diagonal/>
    </border>
    <border>
      <left/>
      <right style="hair">
        <color indexed="64"/>
      </right>
      <top/>
      <bottom style="double">
        <color auto="1"/>
      </bottom>
      <diagonal/>
    </border>
    <border>
      <left style="hair">
        <color indexed="64"/>
      </left>
      <right style="hair">
        <color indexed="64"/>
      </right>
      <top/>
      <bottom style="double">
        <color auto="1"/>
      </bottom>
      <diagonal/>
    </border>
    <border>
      <left style="thin">
        <color indexed="64"/>
      </left>
      <right style="thin">
        <color indexed="64"/>
      </right>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thin">
        <color auto="1"/>
      </left>
      <right style="medium">
        <color auto="1"/>
      </right>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auto="1"/>
      </right>
      <top style="medium">
        <color auto="1"/>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double">
        <color auto="1"/>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auto="1"/>
      </right>
      <top style="medium">
        <color indexed="64"/>
      </top>
      <bottom/>
      <diagonal/>
    </border>
    <border>
      <left style="hair">
        <color indexed="64"/>
      </left>
      <right style="medium">
        <color auto="1"/>
      </right>
      <top/>
      <bottom style="double">
        <color auto="1"/>
      </bottom>
      <diagonal/>
    </border>
    <border>
      <left/>
      <right/>
      <top style="mediumDashDotDot">
        <color auto="1"/>
      </top>
      <bottom/>
      <diagonal/>
    </border>
    <border>
      <left style="medium">
        <color auto="1"/>
      </left>
      <right style="medium">
        <color auto="1"/>
      </right>
      <top style="double">
        <color auto="1"/>
      </top>
      <bottom style="medium">
        <color auto="1"/>
      </bottom>
      <diagonal/>
    </border>
    <border>
      <left style="medium">
        <color auto="1"/>
      </left>
      <right style="thin">
        <color auto="1"/>
      </right>
      <top style="hair">
        <color auto="1"/>
      </top>
      <bottom/>
      <diagonal/>
    </border>
    <border>
      <left/>
      <right style="thin">
        <color auto="1"/>
      </right>
      <top style="hair">
        <color auto="1"/>
      </top>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854">
    <xf numFmtId="0" fontId="0" fillId="0" borderId="0" xfId="0">
      <alignment vertical="center"/>
    </xf>
    <xf numFmtId="0" fontId="3" fillId="0" borderId="0" xfId="0" applyFont="1">
      <alignment vertical="center"/>
    </xf>
    <xf numFmtId="0" fontId="4" fillId="0" borderId="0" xfId="0" applyFont="1">
      <alignment vertical="center"/>
    </xf>
    <xf numFmtId="0" fontId="9" fillId="0" borderId="0" xfId="1" applyFont="1" applyProtection="1">
      <alignment vertical="center"/>
      <protection locked="0"/>
    </xf>
    <xf numFmtId="0" fontId="9" fillId="0" borderId="0" xfId="1" applyFont="1" applyAlignment="1" applyProtection="1">
      <alignment horizontal="center" vertical="center"/>
      <protection locked="0"/>
    </xf>
    <xf numFmtId="0" fontId="0" fillId="0" borderId="0" xfId="0" applyAlignment="1">
      <alignment horizontal="center" vertical="center"/>
    </xf>
    <xf numFmtId="0" fontId="7" fillId="0" borderId="0" xfId="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1" fillId="0" borderId="0" xfId="1" quotePrefix="1" applyFont="1" applyAlignment="1" applyProtection="1">
      <alignment horizontal="left" vertical="center"/>
      <protection locked="0"/>
    </xf>
    <xf numFmtId="0" fontId="0" fillId="3" borderId="0" xfId="0" applyFill="1">
      <alignment vertical="center"/>
    </xf>
    <xf numFmtId="0" fontId="7" fillId="2" borderId="12" xfId="1" quotePrefix="1" applyFont="1" applyFill="1" applyBorder="1" applyAlignment="1" applyProtection="1">
      <alignment horizontal="center" vertical="center"/>
      <protection locked="0"/>
    </xf>
    <xf numFmtId="0" fontId="20" fillId="2" borderId="28" xfId="1" quotePrefix="1" applyFont="1" applyFill="1" applyBorder="1" applyAlignment="1" applyProtection="1">
      <alignment horizontal="center" vertical="center"/>
      <protection locked="0"/>
    </xf>
    <xf numFmtId="0" fontId="7" fillId="2" borderId="28" xfId="1" quotePrefix="1" applyFont="1" applyFill="1" applyBorder="1" applyAlignment="1" applyProtection="1">
      <alignment horizontal="center" vertical="center"/>
      <protection locked="0"/>
    </xf>
    <xf numFmtId="0" fontId="20" fillId="2" borderId="28" xfId="1" applyFont="1" applyFill="1" applyBorder="1" applyAlignment="1" applyProtection="1">
      <alignment horizontal="center" vertical="center"/>
      <protection locked="0"/>
    </xf>
    <xf numFmtId="0" fontId="21" fillId="2" borderId="14" xfId="1" quotePrefix="1" applyFont="1" applyFill="1" applyBorder="1" applyAlignment="1" applyProtection="1">
      <alignment horizontal="center" vertical="center"/>
      <protection locked="0"/>
    </xf>
    <xf numFmtId="0" fontId="22" fillId="2" borderId="28" xfId="1" quotePrefix="1" applyFont="1" applyFill="1" applyBorder="1" applyAlignment="1" applyProtection="1">
      <alignment horizontal="center" vertical="center" wrapText="1"/>
      <protection locked="0"/>
    </xf>
    <xf numFmtId="0" fontId="20" fillId="2" borderId="1" xfId="1" applyFont="1" applyFill="1" applyBorder="1" applyAlignment="1" applyProtection="1">
      <alignment horizontal="right" vertical="center"/>
      <protection locked="0"/>
    </xf>
    <xf numFmtId="0" fontId="25" fillId="0" borderId="0" xfId="0" applyFont="1">
      <alignment vertical="center"/>
    </xf>
    <xf numFmtId="0" fontId="23" fillId="3" borderId="0" xfId="0" applyFont="1" applyFill="1">
      <alignment vertical="center"/>
    </xf>
    <xf numFmtId="0" fontId="23" fillId="9" borderId="0" xfId="0" applyFont="1" applyFill="1" applyAlignment="1">
      <alignment horizontal="center" vertical="center"/>
    </xf>
    <xf numFmtId="0" fontId="26" fillId="0" borderId="0" xfId="0" applyFont="1">
      <alignment vertical="center"/>
    </xf>
    <xf numFmtId="0" fontId="26" fillId="4" borderId="1" xfId="0" applyFont="1" applyFill="1" applyBorder="1" applyAlignment="1">
      <alignment horizontal="center" vertical="center"/>
    </xf>
    <xf numFmtId="0" fontId="26" fillId="3" borderId="0" xfId="0" applyFont="1" applyFill="1">
      <alignment vertical="center"/>
    </xf>
    <xf numFmtId="0" fontId="31" fillId="3" borderId="0" xfId="0" applyFont="1" applyFill="1">
      <alignment vertical="center"/>
    </xf>
    <xf numFmtId="0" fontId="32" fillId="3" borderId="0" xfId="0" applyFont="1" applyFill="1">
      <alignment vertical="center"/>
    </xf>
    <xf numFmtId="176" fontId="32" fillId="3" borderId="1" xfId="0" applyNumberFormat="1" applyFont="1" applyFill="1" applyBorder="1">
      <alignment vertical="center"/>
    </xf>
    <xf numFmtId="0" fontId="29" fillId="0" borderId="0" xfId="1" applyFont="1" applyProtection="1">
      <alignment vertical="center"/>
      <protection locked="0"/>
    </xf>
    <xf numFmtId="0" fontId="38" fillId="3" borderId="0" xfId="0" applyFont="1" applyFill="1">
      <alignment vertical="center"/>
    </xf>
    <xf numFmtId="0" fontId="39" fillId="3" borderId="0" xfId="0" applyFont="1" applyFill="1">
      <alignment vertical="center"/>
    </xf>
    <xf numFmtId="0" fontId="39" fillId="0" borderId="0" xfId="0" applyFont="1">
      <alignment vertical="center"/>
    </xf>
    <xf numFmtId="0" fontId="14" fillId="2" borderId="28" xfId="1" quotePrefix="1" applyFont="1" applyFill="1" applyBorder="1" applyAlignment="1" applyProtection="1">
      <alignment horizontal="center" vertical="center"/>
      <protection locked="0"/>
    </xf>
    <xf numFmtId="0" fontId="11" fillId="2" borderId="28" xfId="1" quotePrefix="1" applyFont="1" applyFill="1" applyBorder="1" applyAlignment="1" applyProtection="1">
      <alignment horizontal="center" vertical="center"/>
      <protection locked="0"/>
    </xf>
    <xf numFmtId="0" fontId="14" fillId="2" borderId="28" xfId="1" quotePrefix="1" applyFont="1" applyFill="1" applyBorder="1" applyAlignment="1" applyProtection="1">
      <alignment horizontal="center" vertical="center" wrapText="1"/>
      <protection locked="0"/>
    </xf>
    <xf numFmtId="0" fontId="14" fillId="2" borderId="28" xfId="1" applyFont="1" applyFill="1" applyBorder="1" applyAlignment="1" applyProtection="1">
      <alignment horizontal="center" vertical="center"/>
      <protection locked="0"/>
    </xf>
    <xf numFmtId="0" fontId="11" fillId="2" borderId="14" xfId="1" quotePrefix="1" applyFont="1" applyFill="1" applyBorder="1" applyAlignment="1" applyProtection="1">
      <alignment horizontal="center" vertical="center"/>
      <protection locked="0"/>
    </xf>
    <xf numFmtId="0" fontId="40" fillId="0" borderId="63" xfId="0" applyFont="1" applyBorder="1" applyAlignment="1">
      <alignment horizontal="center" vertical="center"/>
    </xf>
    <xf numFmtId="0" fontId="0" fillId="3" borderId="0" xfId="0" applyFill="1" applyAlignment="1">
      <alignment horizontal="left" vertical="center"/>
    </xf>
    <xf numFmtId="38" fontId="0" fillId="0" borderId="51" xfId="3" applyFont="1" applyBorder="1">
      <alignment vertical="center"/>
    </xf>
    <xf numFmtId="0" fontId="0" fillId="3" borderId="9" xfId="0" applyFill="1" applyBorder="1" applyAlignment="1">
      <alignment horizontal="right" vertical="center"/>
    </xf>
    <xf numFmtId="0" fontId="41" fillId="0" borderId="0" xfId="0" applyFont="1" applyAlignment="1">
      <alignment horizontal="justify" vertical="center"/>
    </xf>
    <xf numFmtId="0" fontId="0" fillId="0" borderId="0" xfId="0" applyAlignment="1">
      <alignment vertical="top"/>
    </xf>
    <xf numFmtId="0" fontId="14" fillId="2" borderId="74" xfId="1" quotePrefix="1" applyFont="1" applyFill="1" applyBorder="1" applyAlignment="1" applyProtection="1">
      <alignment horizontal="center" vertical="center"/>
      <protection locked="0"/>
    </xf>
    <xf numFmtId="0" fontId="14" fillId="2" borderId="31" xfId="1" quotePrefix="1" applyFont="1" applyFill="1" applyBorder="1" applyAlignment="1" applyProtection="1">
      <alignment horizontal="center" vertical="center"/>
      <protection locked="0"/>
    </xf>
    <xf numFmtId="0" fontId="14" fillId="2" borderId="72" xfId="1" quotePrefix="1" applyFont="1" applyFill="1" applyBorder="1" applyAlignment="1" applyProtection="1">
      <alignment horizontal="center" vertical="center"/>
      <protection locked="0"/>
    </xf>
    <xf numFmtId="0" fontId="3" fillId="3" borderId="0" xfId="0" applyFont="1" applyFill="1">
      <alignment vertical="center"/>
    </xf>
    <xf numFmtId="0" fontId="44" fillId="0" borderId="0" xfId="0" applyFont="1">
      <alignment vertical="center"/>
    </xf>
    <xf numFmtId="0" fontId="45" fillId="0" borderId="0" xfId="0" applyFont="1" applyAlignment="1">
      <alignment horizontal="center" vertical="center" shrinkToFit="1"/>
    </xf>
    <xf numFmtId="0" fontId="46" fillId="0" borderId="0" xfId="0" applyFont="1">
      <alignment vertical="center"/>
    </xf>
    <xf numFmtId="0" fontId="5" fillId="0" borderId="0" xfId="0" applyFont="1" applyAlignment="1">
      <alignment horizontal="center" vertical="center"/>
    </xf>
    <xf numFmtId="0" fontId="5" fillId="2" borderId="10" xfId="0" applyFont="1" applyFill="1" applyBorder="1">
      <alignment vertical="center"/>
    </xf>
    <xf numFmtId="0" fontId="5" fillId="3" borderId="10" xfId="0" applyFont="1" applyFill="1" applyBorder="1">
      <alignment vertical="center"/>
    </xf>
    <xf numFmtId="0" fontId="20" fillId="0" borderId="0" xfId="1" quotePrefix="1" applyFont="1" applyAlignment="1" applyProtection="1">
      <alignment horizontal="left" vertical="center"/>
      <protection locked="0"/>
    </xf>
    <xf numFmtId="0" fontId="47" fillId="0" borderId="0" xfId="0" applyFont="1">
      <alignment vertical="center"/>
    </xf>
    <xf numFmtId="0" fontId="0" fillId="0" borderId="0" xfId="0" applyAlignment="1">
      <alignment vertical="center"/>
    </xf>
    <xf numFmtId="0" fontId="3" fillId="0" borderId="0" xfId="0" applyFont="1" applyAlignment="1">
      <alignment horizontal="right" vertical="center"/>
    </xf>
    <xf numFmtId="0" fontId="3" fillId="3" borderId="0" xfId="0" applyFont="1" applyFill="1" applyAlignment="1">
      <alignment horizontal="center" vertical="center"/>
    </xf>
    <xf numFmtId="0" fontId="3" fillId="0" borderId="1" xfId="0" applyFont="1" applyBorder="1">
      <alignment vertical="center"/>
    </xf>
    <xf numFmtId="0" fontId="44" fillId="0" borderId="1" xfId="0" applyFont="1" applyFill="1" applyBorder="1" applyAlignment="1">
      <alignment vertical="center" wrapText="1"/>
    </xf>
    <xf numFmtId="0" fontId="51" fillId="3" borderId="0" xfId="0" applyFont="1" applyFill="1" applyBorder="1" applyAlignment="1">
      <alignment horizontal="center" vertical="center"/>
    </xf>
    <xf numFmtId="0" fontId="43" fillId="3" borderId="0" xfId="0" applyFont="1" applyFill="1" applyBorder="1">
      <alignment vertical="center"/>
    </xf>
    <xf numFmtId="0" fontId="44" fillId="3" borderId="0" xfId="0" applyFont="1" applyFill="1" applyBorder="1" applyAlignment="1">
      <alignment vertical="center" wrapText="1"/>
    </xf>
    <xf numFmtId="0" fontId="3" fillId="3" borderId="0" xfId="0" applyFont="1" applyFill="1" applyBorder="1">
      <alignment vertical="center"/>
    </xf>
    <xf numFmtId="0" fontId="3" fillId="0" borderId="0" xfId="0" applyFont="1" applyAlignment="1">
      <alignment horizontal="left" vertical="center"/>
    </xf>
    <xf numFmtId="0" fontId="47" fillId="0" borderId="0" xfId="0" applyFont="1" applyAlignment="1">
      <alignment horizontal="left" vertical="center"/>
    </xf>
    <xf numFmtId="0" fontId="21" fillId="3" borderId="0" xfId="0" applyFont="1" applyFill="1">
      <alignment vertical="center"/>
    </xf>
    <xf numFmtId="0" fontId="11" fillId="3" borderId="0" xfId="0" applyFont="1" applyFill="1">
      <alignment vertical="center"/>
    </xf>
    <xf numFmtId="0" fontId="52" fillId="3" borderId="0" xfId="0" applyFont="1" applyFill="1">
      <alignment vertical="center"/>
    </xf>
    <xf numFmtId="0" fontId="53" fillId="3" borderId="0" xfId="0" applyFont="1" applyFill="1">
      <alignment vertical="center"/>
    </xf>
    <xf numFmtId="0" fontId="53" fillId="0" borderId="0" xfId="0" applyFont="1">
      <alignment vertical="center"/>
    </xf>
    <xf numFmtId="0" fontId="14" fillId="2" borderId="63" xfId="0" applyFont="1" applyFill="1" applyBorder="1" applyAlignment="1">
      <alignment horizontal="center" vertical="center"/>
    </xf>
    <xf numFmtId="0" fontId="54" fillId="2" borderId="31" xfId="0" applyFont="1" applyFill="1" applyBorder="1" applyAlignment="1">
      <alignment horizontal="center" vertical="center"/>
    </xf>
    <xf numFmtId="0" fontId="54" fillId="2" borderId="28" xfId="0" applyFont="1" applyFill="1" applyBorder="1" applyAlignment="1">
      <alignment horizontal="center" vertical="center"/>
    </xf>
    <xf numFmtId="0" fontId="21" fillId="0" borderId="0" xfId="0" applyFont="1">
      <alignment vertical="center"/>
    </xf>
    <xf numFmtId="0" fontId="11" fillId="0" borderId="0" xfId="0" applyFont="1">
      <alignment vertical="center"/>
    </xf>
    <xf numFmtId="0" fontId="26" fillId="0" borderId="0" xfId="0" applyFont="1" applyAlignment="1">
      <alignment horizontal="center" vertical="center"/>
    </xf>
    <xf numFmtId="0" fontId="53" fillId="8" borderId="0" xfId="0" applyFont="1" applyFill="1">
      <alignment vertical="center"/>
    </xf>
    <xf numFmtId="0" fontId="53" fillId="0" borderId="0" xfId="0" applyFont="1" applyAlignment="1">
      <alignment horizontal="center" vertical="center"/>
    </xf>
    <xf numFmtId="0" fontId="26" fillId="0" borderId="0" xfId="0" applyFont="1" applyAlignment="1">
      <alignment horizontal="center" vertical="center" shrinkToFi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shrinkToFit="1"/>
    </xf>
    <xf numFmtId="0" fontId="26" fillId="2" borderId="3" xfId="0" applyFont="1" applyFill="1" applyBorder="1" applyAlignment="1">
      <alignment horizontal="center" vertical="center"/>
    </xf>
    <xf numFmtId="0" fontId="26" fillId="0" borderId="0" xfId="0" applyFont="1" applyAlignment="1">
      <alignment horizontal="center" vertical="center" wrapText="1"/>
    </xf>
    <xf numFmtId="0" fontId="26" fillId="0" borderId="44" xfId="0" applyFont="1" applyBorder="1" applyAlignment="1">
      <alignment horizontal="center" vertical="center"/>
    </xf>
    <xf numFmtId="0" fontId="3" fillId="0" borderId="98" xfId="0" applyFont="1" applyBorder="1">
      <alignment vertical="center"/>
    </xf>
    <xf numFmtId="0" fontId="44" fillId="3" borderId="0" xfId="0" applyFont="1" applyFill="1" applyAlignment="1">
      <alignment vertical="center"/>
    </xf>
    <xf numFmtId="0" fontId="28" fillId="3" borderId="0" xfId="0" applyFont="1" applyFill="1" applyAlignment="1">
      <alignment vertical="center"/>
    </xf>
    <xf numFmtId="0" fontId="3" fillId="2" borderId="0" xfId="0" applyFont="1" applyFill="1">
      <alignment vertical="center"/>
    </xf>
    <xf numFmtId="0" fontId="3" fillId="2" borderId="0" xfId="0" applyFont="1" applyFill="1" applyAlignment="1">
      <alignment horizontal="center" vertical="center"/>
    </xf>
    <xf numFmtId="0" fontId="43" fillId="0" borderId="0" xfId="0" applyFont="1">
      <alignment vertical="center"/>
    </xf>
    <xf numFmtId="0" fontId="26" fillId="3" borderId="38" xfId="0" applyFont="1" applyFill="1" applyBorder="1">
      <alignment vertical="center"/>
    </xf>
    <xf numFmtId="0" fontId="9" fillId="2" borderId="35" xfId="1" applyFont="1" applyFill="1" applyBorder="1" applyAlignment="1" applyProtection="1">
      <alignment horizontal="center" vertical="center"/>
      <protection locked="0"/>
    </xf>
    <xf numFmtId="0" fontId="26" fillId="3" borderId="11" xfId="0" applyFont="1" applyFill="1" applyBorder="1">
      <alignment vertical="center"/>
    </xf>
    <xf numFmtId="0" fontId="3" fillId="0" borderId="0" xfId="0" applyFont="1" applyBorder="1">
      <alignment vertical="center"/>
    </xf>
    <xf numFmtId="0" fontId="4" fillId="0" borderId="75" xfId="0" applyFont="1" applyBorder="1">
      <alignment vertical="center"/>
    </xf>
    <xf numFmtId="0" fontId="3" fillId="0" borderId="99" xfId="0" applyFont="1" applyBorder="1">
      <alignment vertical="center"/>
    </xf>
    <xf numFmtId="0" fontId="3" fillId="0" borderId="76" xfId="0" applyFont="1" applyBorder="1">
      <alignment vertical="center"/>
    </xf>
    <xf numFmtId="0" fontId="0" fillId="0" borderId="0" xfId="0">
      <alignment vertical="center"/>
    </xf>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44" fillId="3" borderId="0" xfId="0" applyFont="1" applyFill="1" applyAlignment="1">
      <alignment vertical="center"/>
    </xf>
    <xf numFmtId="0" fontId="19" fillId="0" borderId="0" xfId="0" applyFont="1">
      <alignment vertical="center"/>
    </xf>
    <xf numFmtId="0" fontId="34" fillId="0" borderId="0" xfId="0" applyFont="1">
      <alignment vertical="center"/>
    </xf>
    <xf numFmtId="0" fontId="3" fillId="0" borderId="100" xfId="0" applyFont="1" applyBorder="1">
      <alignment vertical="center"/>
    </xf>
    <xf numFmtId="0" fontId="25" fillId="0" borderId="0" xfId="0" applyFont="1" applyAlignment="1">
      <alignment horizontal="left" vertical="center"/>
    </xf>
    <xf numFmtId="0" fontId="0" fillId="0" borderId="0" xfId="0">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6" fillId="3" borderId="0" xfId="0" applyFont="1" applyFill="1" applyBorder="1" applyAlignment="1">
      <alignment horizontal="center" vertical="center"/>
    </xf>
    <xf numFmtId="0" fontId="26" fillId="0" borderId="0" xfId="0" applyFont="1">
      <alignment vertical="center"/>
    </xf>
    <xf numFmtId="0" fontId="60" fillId="3" borderId="0" xfId="0" applyFont="1" applyFill="1">
      <alignment vertical="center"/>
    </xf>
    <xf numFmtId="0" fontId="0" fillId="0" borderId="0" xfId="0">
      <alignment vertical="center"/>
    </xf>
    <xf numFmtId="0" fontId="0" fillId="0" borderId="0" xfId="0" applyAlignment="1">
      <alignment vertical="center"/>
    </xf>
    <xf numFmtId="0" fontId="5" fillId="0" borderId="0" xfId="0" applyFont="1">
      <alignment vertical="center"/>
    </xf>
    <xf numFmtId="0" fontId="8" fillId="0" borderId="8" xfId="0" applyFont="1" applyBorder="1" applyAlignment="1">
      <alignment horizontal="center" vertical="center"/>
    </xf>
    <xf numFmtId="0" fontId="5" fillId="2" borderId="4" xfId="0" applyFont="1" applyFill="1" applyBorder="1">
      <alignment vertical="center"/>
    </xf>
    <xf numFmtId="0" fontId="5" fillId="3" borderId="5" xfId="0" applyFont="1" applyFill="1" applyBorder="1">
      <alignment vertical="center"/>
    </xf>
    <xf numFmtId="0" fontId="0" fillId="3" borderId="109" xfId="0" applyFill="1" applyBorder="1" applyAlignment="1">
      <alignment horizontal="center" vertical="center"/>
    </xf>
    <xf numFmtId="0" fontId="0" fillId="3" borderId="110" xfId="0" applyFill="1" applyBorder="1" applyAlignment="1">
      <alignment horizontal="center" vertical="center"/>
    </xf>
    <xf numFmtId="0" fontId="0" fillId="3" borderId="106" xfId="0" applyFill="1" applyBorder="1" applyAlignment="1">
      <alignment horizontal="right" vertical="center"/>
    </xf>
    <xf numFmtId="0" fontId="0" fillId="3" borderId="108" xfId="0" applyFill="1" applyBorder="1" applyAlignment="1">
      <alignment horizontal="right" vertical="center"/>
    </xf>
    <xf numFmtId="0" fontId="0" fillId="3" borderId="107" xfId="0" applyFill="1" applyBorder="1" applyAlignment="1">
      <alignment horizontal="right" vertical="center"/>
    </xf>
    <xf numFmtId="0" fontId="0" fillId="3" borderId="20" xfId="0" applyFill="1" applyBorder="1" applyAlignment="1">
      <alignment horizontal="right" vertical="center"/>
    </xf>
    <xf numFmtId="0" fontId="0" fillId="3" borderId="21" xfId="0" applyFill="1" applyBorder="1" applyAlignment="1">
      <alignment horizontal="right" vertical="center"/>
    </xf>
    <xf numFmtId="0" fontId="0" fillId="3" borderId="22" xfId="0" applyFill="1" applyBorder="1" applyAlignment="1">
      <alignment horizontal="right" vertical="center"/>
    </xf>
    <xf numFmtId="0" fontId="0" fillId="3" borderId="1" xfId="0" applyNumberFormat="1" applyFill="1" applyBorder="1">
      <alignment vertical="center"/>
    </xf>
    <xf numFmtId="0" fontId="26" fillId="0" borderId="0" xfId="0" applyFont="1">
      <alignment vertical="center"/>
    </xf>
    <xf numFmtId="0" fontId="26" fillId="3" borderId="3" xfId="0" applyFont="1" applyFill="1" applyBorder="1" applyAlignment="1">
      <alignment horizontal="center" vertical="center"/>
    </xf>
    <xf numFmtId="0" fontId="26" fillId="3" borderId="3" xfId="0" applyFont="1" applyFill="1" applyBorder="1" applyAlignment="1">
      <alignment horizontal="center" vertical="center" shrinkToFit="1"/>
    </xf>
    <xf numFmtId="0" fontId="43" fillId="0" borderId="0" xfId="0" applyFont="1" applyBorder="1">
      <alignment vertical="center"/>
    </xf>
    <xf numFmtId="0" fontId="61" fillId="0" borderId="0" xfId="0" applyFont="1" applyBorder="1">
      <alignment vertical="center"/>
    </xf>
    <xf numFmtId="0" fontId="0" fillId="0" borderId="0" xfId="0">
      <alignment vertical="center"/>
    </xf>
    <xf numFmtId="0" fontId="26" fillId="0" borderId="0" xfId="0" applyFont="1">
      <alignment vertical="center"/>
    </xf>
    <xf numFmtId="0" fontId="0" fillId="3" borderId="17" xfId="0" applyFill="1" applyBorder="1" applyAlignment="1">
      <alignment horizontal="center" vertical="center"/>
    </xf>
    <xf numFmtId="0" fontId="0" fillId="3" borderId="61"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64" fillId="3" borderId="0" xfId="0" applyFont="1" applyFill="1" applyAlignment="1">
      <alignment horizontal="left" vertical="center"/>
    </xf>
    <xf numFmtId="0" fontId="64" fillId="3" borderId="0" xfId="0" applyFont="1" applyFill="1">
      <alignment vertical="center"/>
    </xf>
    <xf numFmtId="0" fontId="65" fillId="3" borderId="0" xfId="0" applyFont="1" applyFill="1">
      <alignment vertical="center"/>
    </xf>
    <xf numFmtId="178" fontId="0" fillId="0" borderId="28" xfId="0" applyNumberFormat="1" applyBorder="1" applyAlignment="1">
      <alignment horizontal="center" vertical="center"/>
    </xf>
    <xf numFmtId="178" fontId="0" fillId="3" borderId="29" xfId="0" applyNumberFormat="1" applyFill="1" applyBorder="1">
      <alignment vertical="center"/>
    </xf>
    <xf numFmtId="178" fontId="0" fillId="3" borderId="1" xfId="0" applyNumberFormat="1" applyFill="1" applyBorder="1">
      <alignment vertical="center"/>
    </xf>
    <xf numFmtId="38" fontId="0" fillId="3" borderId="76" xfId="3" applyFont="1" applyFill="1" applyBorder="1">
      <alignment vertical="center"/>
    </xf>
    <xf numFmtId="38" fontId="0" fillId="0" borderId="9" xfId="3" applyFont="1" applyBorder="1">
      <alignment vertical="center"/>
    </xf>
    <xf numFmtId="38" fontId="0" fillId="3" borderId="9" xfId="3" applyFont="1" applyFill="1" applyBorder="1">
      <alignment vertical="center"/>
    </xf>
    <xf numFmtId="38" fontId="0" fillId="3" borderId="51" xfId="3" applyFont="1" applyFill="1" applyBorder="1" applyAlignment="1">
      <alignment horizontal="right" vertical="center"/>
    </xf>
    <xf numFmtId="0" fontId="0" fillId="3" borderId="119" xfId="0" applyFill="1" applyBorder="1" applyAlignment="1">
      <alignment horizontal="center" vertical="center"/>
    </xf>
    <xf numFmtId="0" fontId="0" fillId="3" borderId="120" xfId="0" applyFill="1" applyBorder="1" applyAlignment="1">
      <alignment horizontal="right" vertical="center"/>
    </xf>
    <xf numFmtId="0" fontId="0" fillId="3" borderId="39" xfId="0" applyFill="1" applyBorder="1" applyAlignment="1">
      <alignment horizontal="right" vertical="center"/>
    </xf>
    <xf numFmtId="0" fontId="0" fillId="3" borderId="121" xfId="0" applyFill="1" applyBorder="1" applyAlignment="1">
      <alignment horizontal="right" vertical="center"/>
    </xf>
    <xf numFmtId="0" fontId="5" fillId="16" borderId="0" xfId="0" applyFont="1" applyFill="1">
      <alignment vertical="center"/>
    </xf>
    <xf numFmtId="0" fontId="5" fillId="16" borderId="0" xfId="0" applyFont="1" applyFill="1" applyBorder="1">
      <alignment vertical="center"/>
    </xf>
    <xf numFmtId="0" fontId="5" fillId="16" borderId="8" xfId="0" applyFont="1" applyFill="1" applyBorder="1">
      <alignment vertical="center"/>
    </xf>
    <xf numFmtId="0" fontId="5" fillId="16" borderId="41" xfId="0" applyFont="1" applyFill="1" applyBorder="1">
      <alignment vertical="center"/>
    </xf>
    <xf numFmtId="0" fontId="5" fillId="16" borderId="16" xfId="0" applyFont="1" applyFill="1" applyBorder="1">
      <alignment vertical="center"/>
    </xf>
    <xf numFmtId="0" fontId="27" fillId="3" borderId="3" xfId="0" applyFont="1" applyFill="1" applyBorder="1" applyAlignment="1">
      <alignment horizontal="left"/>
    </xf>
    <xf numFmtId="0" fontId="26" fillId="0" borderId="15"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23" xfId="0" applyFont="1" applyBorder="1" applyAlignment="1">
      <alignment horizontal="center" vertical="center" wrapText="1"/>
    </xf>
    <xf numFmtId="0" fontId="26" fillId="2" borderId="31" xfId="0" applyFont="1" applyFill="1" applyBorder="1" applyAlignment="1">
      <alignment horizontal="center" vertical="center" wrapText="1"/>
    </xf>
    <xf numFmtId="0" fontId="26" fillId="2" borderId="14" xfId="0" applyFont="1" applyFill="1" applyBorder="1" applyAlignment="1">
      <alignment horizontal="center" vertical="center" wrapText="1"/>
    </xf>
    <xf numFmtId="38" fontId="26" fillId="0" borderId="30" xfId="3" applyFont="1" applyBorder="1" applyAlignment="1">
      <alignment horizontal="center" vertical="center" wrapText="1"/>
    </xf>
    <xf numFmtId="0" fontId="68" fillId="0" borderId="123" xfId="0" applyFont="1" applyBorder="1" applyAlignment="1">
      <alignment horizontal="left" vertical="center"/>
    </xf>
    <xf numFmtId="38" fontId="26" fillId="0" borderId="33" xfId="3" applyFont="1" applyBorder="1" applyAlignment="1">
      <alignment horizontal="center" vertical="center" wrapText="1"/>
    </xf>
    <xf numFmtId="0" fontId="26" fillId="2" borderId="109" xfId="0" applyFont="1" applyFill="1" applyBorder="1" applyAlignment="1">
      <alignment horizontal="center" vertical="center" wrapText="1"/>
    </xf>
    <xf numFmtId="0" fontId="26" fillId="2" borderId="124" xfId="0" applyFont="1" applyFill="1" applyBorder="1" applyAlignment="1">
      <alignment horizontal="center" vertical="center" wrapText="1"/>
    </xf>
    <xf numFmtId="0" fontId="26" fillId="2" borderId="110" xfId="0" applyFont="1" applyFill="1" applyBorder="1" applyAlignment="1">
      <alignment horizontal="center" vertical="center" wrapText="1"/>
    </xf>
    <xf numFmtId="0" fontId="0" fillId="4" borderId="118" xfId="0" applyFill="1" applyBorder="1">
      <alignment vertical="center"/>
    </xf>
    <xf numFmtId="0" fontId="0" fillId="4" borderId="78" xfId="0" applyFill="1" applyBorder="1">
      <alignment vertical="center"/>
    </xf>
    <xf numFmtId="0" fontId="68" fillId="0" borderId="0" xfId="0" applyFont="1" applyAlignment="1">
      <alignment horizontal="center" vertical="center"/>
    </xf>
    <xf numFmtId="0" fontId="0" fillId="3" borderId="126" xfId="0" applyFill="1" applyBorder="1">
      <alignment vertical="center"/>
    </xf>
    <xf numFmtId="0" fontId="0" fillId="3" borderId="16" xfId="0" applyFill="1" applyBorder="1">
      <alignment vertical="center"/>
    </xf>
    <xf numFmtId="0" fontId="0" fillId="3" borderId="4" xfId="0" applyFill="1" applyBorder="1">
      <alignment vertical="center"/>
    </xf>
    <xf numFmtId="0" fontId="0" fillId="3" borderId="127" xfId="0" applyFill="1" applyBorder="1">
      <alignment vertical="center"/>
    </xf>
    <xf numFmtId="0" fontId="26" fillId="8" borderId="62" xfId="0" applyFont="1" applyFill="1" applyBorder="1">
      <alignment vertical="center"/>
    </xf>
    <xf numFmtId="0" fontId="26" fillId="8" borderId="17" xfId="0" applyFont="1" applyFill="1" applyBorder="1">
      <alignment vertical="center"/>
    </xf>
    <xf numFmtId="0" fontId="26" fillId="8" borderId="16" xfId="0" applyFont="1" applyFill="1"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16" xfId="0"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3" fillId="0" borderId="0" xfId="0" applyFont="1" applyFill="1" applyBorder="1">
      <alignment vertical="center"/>
    </xf>
    <xf numFmtId="0" fontId="44" fillId="0" borderId="0" xfId="0" applyFont="1" applyFill="1" applyBorder="1">
      <alignment vertical="center"/>
    </xf>
    <xf numFmtId="0" fontId="44" fillId="0" borderId="0" xfId="0" applyFont="1" applyFill="1" applyBorder="1" applyAlignment="1">
      <alignment vertical="center" wrapText="1"/>
    </xf>
    <xf numFmtId="0" fontId="62" fillId="0" borderId="0"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3" fillId="0" borderId="0" xfId="0" applyFont="1" applyFill="1" applyBorder="1" applyAlignment="1">
      <alignment vertical="center"/>
    </xf>
    <xf numFmtId="0" fontId="43" fillId="0" borderId="0" xfId="0" applyFont="1" applyFill="1" applyBorder="1" applyAlignment="1">
      <alignment vertical="center" wrapText="1"/>
    </xf>
    <xf numFmtId="0" fontId="0" fillId="0" borderId="32" xfId="0" applyBorder="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44" fillId="0" borderId="0" xfId="0" applyFont="1" applyAlignment="1">
      <alignment horizontal="left"/>
    </xf>
    <xf numFmtId="0" fontId="3" fillId="0" borderId="0" xfId="0" applyFont="1" applyBorder="1" applyAlignment="1">
      <alignment horizontal="right" vertical="center"/>
    </xf>
    <xf numFmtId="0" fontId="3" fillId="0" borderId="62" xfId="0" applyFont="1" applyBorder="1" applyAlignment="1">
      <alignment horizontal="right" vertical="center"/>
    </xf>
    <xf numFmtId="0" fontId="0" fillId="3" borderId="1" xfId="0" applyFill="1" applyBorder="1" applyAlignment="1">
      <alignment horizontal="center" vertical="center" textRotation="255" wrapText="1"/>
    </xf>
    <xf numFmtId="0" fontId="3" fillId="0" borderId="0" xfId="0" applyFont="1" applyBorder="1" applyAlignment="1">
      <alignment horizontal="center" vertical="center"/>
    </xf>
    <xf numFmtId="0" fontId="0" fillId="0" borderId="0" xfId="0" applyBorder="1" applyAlignment="1">
      <alignment horizontal="center" vertical="center"/>
    </xf>
    <xf numFmtId="0" fontId="44" fillId="0" borderId="0" xfId="0" applyFont="1" applyBorder="1" applyAlignment="1">
      <alignment vertical="center" wrapText="1"/>
    </xf>
    <xf numFmtId="0" fontId="43" fillId="2" borderId="26" xfId="0" applyFont="1" applyFill="1" applyBorder="1" applyAlignment="1">
      <alignment horizontal="center"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wrapText="1"/>
    </xf>
    <xf numFmtId="0" fontId="0" fillId="0" borderId="16" xfId="0" applyBorder="1" applyAlignment="1">
      <alignment vertical="center" wrapText="1"/>
    </xf>
    <xf numFmtId="0" fontId="0" fillId="0" borderId="0" xfId="0" applyBorder="1" applyAlignment="1">
      <alignment vertical="center" wrapText="1"/>
    </xf>
    <xf numFmtId="0" fontId="0" fillId="0" borderId="16" xfId="0" applyBorder="1" applyAlignment="1">
      <alignment horizontal="left" vertical="center"/>
    </xf>
    <xf numFmtId="0" fontId="0" fillId="0" borderId="0" xfId="0" applyBorder="1" applyAlignment="1">
      <alignment horizontal="left" vertical="center"/>
    </xf>
    <xf numFmtId="0" fontId="44" fillId="0" borderId="0" xfId="0" applyFont="1" applyBorder="1">
      <alignment vertical="center"/>
    </xf>
    <xf numFmtId="0" fontId="0" fillId="0" borderId="0" xfId="0" applyFont="1" applyBorder="1" applyAlignment="1">
      <alignment vertical="center"/>
    </xf>
    <xf numFmtId="0" fontId="0" fillId="0" borderId="32" xfId="0" applyBorder="1" applyAlignment="1">
      <alignment vertical="center"/>
    </xf>
    <xf numFmtId="0" fontId="0" fillId="2" borderId="34" xfId="0" applyFill="1" applyBorder="1" applyAlignment="1">
      <alignment horizontal="center" vertical="center" wrapText="1"/>
    </xf>
    <xf numFmtId="0" fontId="36" fillId="0" borderId="0" xfId="0" applyFont="1" applyFill="1" applyBorder="1" applyAlignment="1">
      <alignment vertical="center"/>
    </xf>
    <xf numFmtId="0" fontId="32" fillId="0" borderId="0" xfId="0" applyFont="1" applyFill="1" applyBorder="1" applyAlignment="1">
      <alignment vertical="center" wrapText="1"/>
    </xf>
    <xf numFmtId="0" fontId="0" fillId="0" borderId="0" xfId="0" applyAlignment="1">
      <alignment horizontal="left" vertical="center"/>
    </xf>
    <xf numFmtId="0" fontId="26" fillId="0" borderId="0" xfId="0" applyFont="1">
      <alignment vertical="center"/>
    </xf>
    <xf numFmtId="0" fontId="26" fillId="0" borderId="1"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6" fillId="0" borderId="0" xfId="0" applyFont="1">
      <alignment vertical="center"/>
    </xf>
    <xf numFmtId="0" fontId="0" fillId="0" borderId="8" xfId="0" applyBorder="1" applyAlignment="1">
      <alignment horizontal="center" vertical="center"/>
    </xf>
    <xf numFmtId="0" fontId="0" fillId="0" borderId="40" xfId="0" applyBorder="1" applyAlignment="1">
      <alignment horizontal="center" vertical="center"/>
    </xf>
    <xf numFmtId="0" fontId="0" fillId="2" borderId="129" xfId="0" applyFill="1" applyBorder="1" applyAlignment="1">
      <alignment horizontal="center" vertical="center" wrapText="1"/>
    </xf>
    <xf numFmtId="0" fontId="26" fillId="2" borderId="135" xfId="0" applyFont="1" applyFill="1" applyBorder="1" applyAlignment="1">
      <alignment horizontal="center" vertical="center" wrapText="1"/>
    </xf>
    <xf numFmtId="0" fontId="26" fillId="8" borderId="16" xfId="0" applyFont="1" applyFill="1" applyBorder="1">
      <alignment vertical="center"/>
    </xf>
    <xf numFmtId="0" fontId="26" fillId="8" borderId="0" xfId="0" applyFont="1" applyFill="1">
      <alignment vertical="center"/>
    </xf>
    <xf numFmtId="0" fontId="26" fillId="8" borderId="5" xfId="0" applyFont="1" applyFill="1" applyBorder="1" applyAlignment="1">
      <alignment horizontal="center" vertical="center"/>
    </xf>
    <xf numFmtId="0" fontId="26" fillId="8" borderId="1"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10" xfId="0" applyFont="1" applyFill="1" applyBorder="1" applyAlignment="1">
      <alignment horizontal="center" vertical="center"/>
    </xf>
    <xf numFmtId="0" fontId="26" fillId="0" borderId="61" xfId="0" applyFont="1" applyBorder="1" applyAlignment="1">
      <alignment horizontal="center" vertical="center"/>
    </xf>
    <xf numFmtId="0" fontId="26" fillId="0" borderId="61" xfId="0" applyFont="1" applyBorder="1" applyAlignment="1">
      <alignment horizontal="center" vertical="center" wrapText="1"/>
    </xf>
    <xf numFmtId="178" fontId="26" fillId="0" borderId="61" xfId="0" applyNumberFormat="1" applyFont="1" applyBorder="1" applyAlignment="1">
      <alignment horizontal="center" vertical="center" wrapText="1"/>
    </xf>
    <xf numFmtId="0" fontId="26" fillId="0" borderId="1" xfId="0" applyFont="1" applyBorder="1" applyAlignment="1">
      <alignment horizontal="center" vertical="center" wrapText="1"/>
    </xf>
    <xf numFmtId="178" fontId="26" fillId="0" borderId="1" xfId="0" applyNumberFormat="1" applyFont="1" applyBorder="1" applyAlignment="1">
      <alignment horizontal="center" vertical="center" wrapText="1"/>
    </xf>
    <xf numFmtId="0" fontId="32" fillId="0" borderId="61" xfId="0" applyNumberFormat="1" applyFont="1" applyBorder="1" applyAlignment="1">
      <alignment horizontal="center" vertical="center" wrapText="1"/>
    </xf>
    <xf numFmtId="0" fontId="3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0" fillId="0" borderId="0" xfId="0">
      <alignment vertical="center"/>
    </xf>
    <xf numFmtId="0" fontId="0" fillId="0" borderId="0" xfId="0" applyBorder="1">
      <alignment vertical="center"/>
    </xf>
    <xf numFmtId="178" fontId="26" fillId="0" borderId="61" xfId="0" applyNumberFormat="1" applyFont="1" applyBorder="1" applyAlignment="1">
      <alignment horizontal="center" vertical="center"/>
    </xf>
    <xf numFmtId="178" fontId="26" fillId="0" borderId="1" xfId="0" applyNumberFormat="1" applyFont="1" applyBorder="1" applyAlignment="1">
      <alignment horizontal="center" vertical="center"/>
    </xf>
    <xf numFmtId="0" fontId="70" fillId="0" borderId="0" xfId="0" applyFont="1">
      <alignment vertical="center"/>
    </xf>
    <xf numFmtId="178" fontId="26" fillId="0" borderId="3" xfId="0" applyNumberFormat="1" applyFont="1" applyBorder="1" applyAlignment="1">
      <alignment horizontal="center" vertical="center"/>
    </xf>
    <xf numFmtId="178" fontId="26" fillId="0" borderId="0" xfId="0" applyNumberFormat="1" applyFont="1" applyBorder="1" applyAlignment="1">
      <alignment horizontal="center" vertical="center"/>
    </xf>
    <xf numFmtId="0" fontId="0" fillId="0" borderId="83" xfId="0" applyBorder="1">
      <alignment vertical="center"/>
    </xf>
    <xf numFmtId="0" fontId="23" fillId="2" borderId="84" xfId="0" applyFont="1" applyFill="1" applyBorder="1" applyAlignment="1">
      <alignment vertical="center" wrapText="1"/>
    </xf>
    <xf numFmtId="0" fontId="0" fillId="17" borderId="0" xfId="0" applyFill="1">
      <alignment vertical="center"/>
    </xf>
    <xf numFmtId="0" fontId="0" fillId="17" borderId="0" xfId="0" applyFill="1" applyAlignment="1">
      <alignment vertical="center" wrapText="1"/>
    </xf>
    <xf numFmtId="0" fontId="0" fillId="18" borderId="122" xfId="0" applyFill="1" applyBorder="1">
      <alignment vertical="center"/>
    </xf>
    <xf numFmtId="0" fontId="0" fillId="0" borderId="136" xfId="0" applyBorder="1">
      <alignment vertical="center"/>
    </xf>
    <xf numFmtId="0" fontId="23" fillId="2" borderId="5" xfId="0" applyFont="1" applyFill="1" applyBorder="1" applyAlignment="1">
      <alignment vertical="center" wrapText="1"/>
    </xf>
    <xf numFmtId="0" fontId="0" fillId="0" borderId="17" xfId="0" applyBorder="1">
      <alignment vertical="center"/>
    </xf>
    <xf numFmtId="0" fontId="72" fillId="0" borderId="0" xfId="0" applyFont="1">
      <alignment vertical="center"/>
    </xf>
    <xf numFmtId="0" fontId="2" fillId="0" borderId="0" xfId="0" applyFont="1">
      <alignment vertical="center"/>
    </xf>
    <xf numFmtId="0" fontId="0" fillId="0" borderId="10" xfId="0" applyBorder="1">
      <alignment vertical="center"/>
    </xf>
    <xf numFmtId="0" fontId="0" fillId="0" borderId="35" xfId="0" applyBorder="1" applyAlignment="1">
      <alignment horizontal="center" vertical="center"/>
    </xf>
    <xf numFmtId="0" fontId="0" fillId="0" borderId="122" xfId="0" applyBorder="1" applyAlignment="1">
      <alignment horizontal="center" vertical="center"/>
    </xf>
    <xf numFmtId="0" fontId="23" fillId="2" borderId="5" xfId="0" applyFont="1" applyFill="1" applyBorder="1" applyAlignment="1">
      <alignment horizontal="center" vertical="center" wrapText="1"/>
    </xf>
    <xf numFmtId="57" fontId="0" fillId="8" borderId="84" xfId="0" applyNumberFormat="1" applyFill="1" applyBorder="1" applyAlignment="1">
      <alignment horizontal="center" vertical="center"/>
    </xf>
    <xf numFmtId="178" fontId="73" fillId="0" borderId="5" xfId="0" applyNumberFormat="1" applyFont="1" applyBorder="1" applyAlignment="1">
      <alignment vertical="center" wrapText="1"/>
    </xf>
    <xf numFmtId="0" fontId="73" fillId="0" borderId="0" xfId="0" applyFont="1">
      <alignment vertical="center"/>
    </xf>
    <xf numFmtId="0" fontId="0" fillId="0" borderId="3"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0" xfId="0">
      <alignment vertical="center"/>
    </xf>
    <xf numFmtId="0" fontId="0" fillId="0" borderId="0" xfId="0" applyBorder="1">
      <alignment vertical="center"/>
    </xf>
    <xf numFmtId="0" fontId="26" fillId="0" borderId="1" xfId="0" applyFont="1" applyBorder="1" applyAlignment="1">
      <alignment horizontal="center" vertical="center"/>
    </xf>
    <xf numFmtId="0" fontId="26" fillId="0" borderId="61" xfId="0" applyFont="1" applyBorder="1" applyAlignment="1">
      <alignment horizontal="center" vertical="center"/>
    </xf>
    <xf numFmtId="0" fontId="26" fillId="0" borderId="0" xfId="0" applyFont="1">
      <alignment vertical="center"/>
    </xf>
    <xf numFmtId="0" fontId="26" fillId="2" borderId="131" xfId="0" applyFont="1" applyFill="1" applyBorder="1" applyAlignment="1">
      <alignment horizontal="center" vertical="center" wrapText="1"/>
    </xf>
    <xf numFmtId="0" fontId="0" fillId="0" borderId="62" xfId="0" applyBorder="1">
      <alignment vertical="center"/>
    </xf>
    <xf numFmtId="0" fontId="26" fillId="0" borderId="0" xfId="0" applyFont="1" applyBorder="1" applyAlignment="1">
      <alignment horizontal="center" vertical="center" wrapText="1"/>
    </xf>
    <xf numFmtId="0" fontId="26" fillId="0" borderId="0"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75" fillId="15" borderId="34" xfId="0" applyFont="1" applyFill="1" applyBorder="1" applyAlignment="1">
      <alignment horizontal="left" vertical="center" wrapText="1"/>
    </xf>
    <xf numFmtId="0" fontId="0" fillId="11" borderId="34" xfId="0" applyFont="1" applyFill="1" applyBorder="1" applyAlignment="1">
      <alignment horizontal="center" vertical="top" wrapText="1"/>
    </xf>
    <xf numFmtId="0" fontId="75" fillId="11" borderId="34" xfId="0" applyFont="1" applyFill="1" applyBorder="1" applyAlignment="1">
      <alignment horizontal="left" vertical="center" wrapText="1"/>
    </xf>
    <xf numFmtId="0" fontId="75" fillId="11" borderId="34" xfId="0" applyFont="1" applyFill="1" applyBorder="1" applyAlignment="1">
      <alignment horizontal="center" vertical="top" wrapText="1"/>
    </xf>
    <xf numFmtId="178" fontId="31" fillId="0" borderId="61" xfId="0" applyNumberFormat="1" applyFont="1" applyBorder="1" applyAlignment="1">
      <alignment horizontal="center" vertical="center" wrapText="1"/>
    </xf>
    <xf numFmtId="178" fontId="31" fillId="0" borderId="1" xfId="0" applyNumberFormat="1" applyFont="1" applyBorder="1" applyAlignment="1">
      <alignment horizontal="center" vertical="center" wrapText="1"/>
    </xf>
    <xf numFmtId="0" fontId="0" fillId="2" borderId="34" xfId="0" applyFont="1" applyFill="1" applyBorder="1" applyAlignment="1">
      <alignment horizontal="center" vertical="center" wrapText="1"/>
    </xf>
    <xf numFmtId="0" fontId="75" fillId="2" borderId="34" xfId="0" applyFont="1" applyFill="1" applyBorder="1" applyAlignment="1">
      <alignment horizontal="center" vertical="center" wrapText="1"/>
    </xf>
    <xf numFmtId="0" fontId="75" fillId="2" borderId="133" xfId="0" applyFont="1" applyFill="1" applyBorder="1" applyAlignment="1">
      <alignment horizontal="center" vertical="center" wrapText="1"/>
    </xf>
    <xf numFmtId="0" fontId="26" fillId="0" borderId="60" xfId="0" applyFont="1" applyBorder="1" applyAlignment="1">
      <alignment horizontal="center" vertical="center"/>
    </xf>
    <xf numFmtId="0" fontId="3" fillId="0" borderId="0" xfId="0" applyFont="1" applyBorder="1" applyAlignment="1">
      <alignment vertical="center" wrapText="1"/>
    </xf>
    <xf numFmtId="0" fontId="44" fillId="0" borderId="0" xfId="0" applyFont="1" applyBorder="1">
      <alignment vertical="center"/>
    </xf>
    <xf numFmtId="0" fontId="3" fillId="0" borderId="0" xfId="0" applyFont="1" applyAlignment="1">
      <alignment vertical="center"/>
    </xf>
    <xf numFmtId="0" fontId="0" fillId="0" borderId="0" xfId="0" applyBorder="1">
      <alignment vertical="center"/>
    </xf>
    <xf numFmtId="0" fontId="3" fillId="3" borderId="0" xfId="0" applyFont="1" applyFill="1" applyAlignment="1">
      <alignment horizontal="right" vertical="center"/>
    </xf>
    <xf numFmtId="0" fontId="44" fillId="0" borderId="0" xfId="0" applyFont="1" applyAlignment="1">
      <alignment horizontal="right"/>
    </xf>
    <xf numFmtId="0" fontId="3" fillId="3" borderId="0" xfId="0" applyFont="1" applyFill="1" applyBorder="1" applyAlignment="1">
      <alignment horizontal="right" vertical="center"/>
    </xf>
    <xf numFmtId="0" fontId="62" fillId="0" borderId="0" xfId="0" applyFont="1" applyBorder="1">
      <alignment vertical="center"/>
    </xf>
    <xf numFmtId="0" fontId="63" fillId="0" borderId="0" xfId="0" applyFont="1" applyBorder="1" applyAlignment="1">
      <alignment vertical="center" wrapText="1"/>
    </xf>
    <xf numFmtId="0" fontId="11" fillId="2" borderId="114" xfId="1" quotePrefix="1" applyFont="1" applyFill="1" applyBorder="1" applyAlignment="1" applyProtection="1">
      <alignment horizontal="center" vertical="center"/>
      <protection locked="0"/>
    </xf>
    <xf numFmtId="0" fontId="11" fillId="2" borderId="36" xfId="1" quotePrefix="1" applyFont="1" applyFill="1" applyBorder="1" applyAlignment="1" applyProtection="1">
      <alignment horizontal="center" vertical="center"/>
      <protection locked="0"/>
    </xf>
    <xf numFmtId="0" fontId="7" fillId="2" borderId="36" xfId="1" quotePrefix="1" applyFont="1" applyFill="1"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3" fillId="0" borderId="35" xfId="0" applyFont="1" applyBorder="1">
      <alignment vertical="center"/>
    </xf>
    <xf numFmtId="0" fontId="0" fillId="0" borderId="0" xfId="0" applyAlignment="1">
      <alignment vertical="center"/>
    </xf>
    <xf numFmtId="0" fontId="5" fillId="0" borderId="0" xfId="0" applyFont="1">
      <alignment vertical="center"/>
    </xf>
    <xf numFmtId="0" fontId="14" fillId="2" borderId="36" xfId="1" quotePrefix="1" applyFont="1" applyFill="1" applyBorder="1" applyAlignment="1" applyProtection="1">
      <alignment horizontal="center" vertical="center"/>
      <protection locked="0"/>
    </xf>
    <xf numFmtId="0" fontId="26" fillId="3" borderId="66" xfId="0" applyFont="1" applyFill="1" applyBorder="1">
      <alignment vertical="center"/>
    </xf>
    <xf numFmtId="0" fontId="0" fillId="0" borderId="0" xfId="0" applyAlignment="1">
      <alignment horizontal="center" vertical="center"/>
    </xf>
    <xf numFmtId="0" fontId="0" fillId="0" borderId="0" xfId="0">
      <alignment vertical="center"/>
    </xf>
    <xf numFmtId="0" fontId="53" fillId="0" borderId="0" xfId="0" applyFont="1">
      <alignment vertical="center"/>
    </xf>
    <xf numFmtId="0" fontId="77" fillId="11" borderId="0" xfId="0" applyFont="1" applyFill="1">
      <alignment vertical="center"/>
    </xf>
    <xf numFmtId="0" fontId="9" fillId="2" borderId="47" xfId="1" applyFont="1" applyFill="1" applyBorder="1" applyAlignment="1" applyProtection="1">
      <alignment horizontal="center" vertical="center"/>
      <protection locked="0"/>
    </xf>
    <xf numFmtId="0" fontId="0" fillId="11" borderId="0" xfId="0" applyFill="1">
      <alignment vertical="center"/>
    </xf>
    <xf numFmtId="0" fontId="3" fillId="11" borderId="0" xfId="0" applyFont="1" applyFill="1" applyAlignment="1">
      <alignment horizontal="left" vertical="center"/>
    </xf>
    <xf numFmtId="0" fontId="3" fillId="11" borderId="0" xfId="0" applyFont="1" applyFill="1" applyAlignment="1">
      <alignment horizontal="center" vertical="center"/>
    </xf>
    <xf numFmtId="0" fontId="0" fillId="2" borderId="61"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2" borderId="109" xfId="0" applyFill="1" applyBorder="1" applyAlignment="1">
      <alignment horizontal="center" vertical="center"/>
    </xf>
    <xf numFmtId="0" fontId="0" fillId="2" borderId="119" xfId="0" applyFill="1" applyBorder="1" applyAlignment="1">
      <alignment horizontal="center" vertical="center"/>
    </xf>
    <xf numFmtId="0" fontId="0" fillId="2" borderId="110" xfId="0" applyFill="1" applyBorder="1" applyAlignment="1">
      <alignment horizontal="center" vertical="center"/>
    </xf>
    <xf numFmtId="0" fontId="3" fillId="4" borderId="1" xfId="0" applyFont="1" applyFill="1" applyBorder="1" applyAlignment="1">
      <alignment horizontal="center" vertical="center"/>
    </xf>
    <xf numFmtId="0" fontId="26" fillId="0" borderId="0" xfId="0" applyFont="1">
      <alignment vertical="center"/>
    </xf>
    <xf numFmtId="0" fontId="0" fillId="2" borderId="45" xfId="0" applyFill="1" applyBorder="1" applyAlignment="1">
      <alignment horizontal="center" vertical="center"/>
    </xf>
    <xf numFmtId="0" fontId="0" fillId="2" borderId="125" xfId="0" applyFill="1" applyBorder="1" applyAlignment="1">
      <alignment horizontal="center" vertical="center"/>
    </xf>
    <xf numFmtId="0" fontId="28" fillId="2" borderId="12" xfId="0" applyFont="1" applyFill="1" applyBorder="1" applyAlignment="1">
      <alignment horizontal="center" vertical="center"/>
    </xf>
    <xf numFmtId="0" fontId="0" fillId="2" borderId="16" xfId="0" applyFill="1" applyBorder="1" applyAlignment="1">
      <alignment horizontal="center" vertical="center"/>
    </xf>
    <xf numFmtId="0" fontId="28" fillId="2" borderId="13" xfId="0" applyFont="1" applyFill="1" applyBorder="1" applyAlignment="1">
      <alignment horizontal="center" vertical="center"/>
    </xf>
    <xf numFmtId="0" fontId="28"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17" fillId="2" borderId="143" xfId="0" applyFont="1" applyFill="1" applyBorder="1">
      <alignment vertical="center"/>
    </xf>
    <xf numFmtId="0" fontId="26" fillId="0" borderId="0" xfId="0" applyFont="1" applyAlignment="1">
      <alignment horizontal="right" vertical="center"/>
    </xf>
    <xf numFmtId="0" fontId="14" fillId="2" borderId="114" xfId="1" quotePrefix="1" applyFont="1" applyFill="1" applyBorder="1" applyAlignment="1" applyProtection="1">
      <alignment horizontal="center" vertical="center"/>
      <protection locked="0"/>
    </xf>
    <xf numFmtId="0" fontId="44" fillId="0" borderId="1" xfId="0" applyFont="1" applyFill="1" applyBorder="1">
      <alignment vertical="center"/>
    </xf>
    <xf numFmtId="0" fontId="44" fillId="0" borderId="1" xfId="0" applyFont="1" applyBorder="1" applyAlignment="1">
      <alignment vertical="center"/>
    </xf>
    <xf numFmtId="0" fontId="44" fillId="0" borderId="1" xfId="0" applyFont="1" applyBorder="1" applyAlignment="1">
      <alignment horizontal="left" vertical="center"/>
    </xf>
    <xf numFmtId="0" fontId="0" fillId="0" borderId="0" xfId="0" applyAlignment="1">
      <alignment vertical="center" wrapText="1"/>
    </xf>
    <xf numFmtId="0" fontId="0" fillId="0" borderId="0" xfId="0">
      <alignment vertical="center"/>
    </xf>
    <xf numFmtId="0" fontId="26" fillId="0" borderId="0" xfId="0" applyFont="1">
      <alignment vertical="center"/>
    </xf>
    <xf numFmtId="0" fontId="28" fillId="2" borderId="142" xfId="0" applyFont="1" applyFill="1" applyBorder="1">
      <alignment vertical="center"/>
    </xf>
    <xf numFmtId="0" fontId="3" fillId="0" borderId="0" xfId="0" applyFont="1" applyAlignment="1">
      <alignment vertical="center"/>
    </xf>
    <xf numFmtId="0" fontId="61" fillId="0" borderId="0" xfId="0" applyFont="1" applyBorder="1" applyAlignment="1">
      <alignment vertical="center"/>
    </xf>
    <xf numFmtId="0" fontId="62" fillId="0" borderId="0" xfId="0" applyFont="1" applyFill="1" applyBorder="1" applyAlignment="1">
      <alignment vertical="center"/>
    </xf>
    <xf numFmtId="0" fontId="58" fillId="0" borderId="0" xfId="0" applyFont="1" applyAlignment="1">
      <alignment horizontal="left" vertical="center"/>
    </xf>
    <xf numFmtId="0" fontId="0" fillId="0" borderId="0" xfId="0">
      <alignment vertical="center"/>
    </xf>
    <xf numFmtId="0" fontId="3" fillId="0" borderId="0" xfId="0" applyFont="1" applyFill="1" applyBorder="1" applyAlignment="1">
      <alignment vertical="center"/>
    </xf>
    <xf numFmtId="0" fontId="3" fillId="0" borderId="149" xfId="0" applyFont="1" applyBorder="1">
      <alignment vertical="center"/>
    </xf>
    <xf numFmtId="0" fontId="82" fillId="0" borderId="0" xfId="0" applyFont="1" applyAlignment="1">
      <alignment vertical="center"/>
    </xf>
    <xf numFmtId="0" fontId="0" fillId="0" borderId="0" xfId="0" applyBorder="1" applyAlignment="1">
      <alignment horizontal="left" vertical="center"/>
    </xf>
    <xf numFmtId="0" fontId="3" fillId="0" borderId="32" xfId="0" applyFont="1" applyBorder="1">
      <alignment vertical="center"/>
    </xf>
    <xf numFmtId="0" fontId="3" fillId="0" borderId="0" xfId="0" applyFont="1" applyAlignment="1"/>
    <xf numFmtId="0" fontId="0" fillId="3" borderId="1" xfId="0" applyFont="1" applyFill="1" applyBorder="1" applyAlignment="1">
      <alignment horizontal="center" vertical="center" textRotation="255" wrapText="1"/>
    </xf>
    <xf numFmtId="0" fontId="0" fillId="0" borderId="0" xfId="0" applyAlignment="1">
      <alignment horizontal="center" vertical="center"/>
    </xf>
    <xf numFmtId="0" fontId="0" fillId="0" borderId="0" xfId="0" applyBorder="1" applyAlignment="1">
      <alignment horizontal="center" vertical="center"/>
    </xf>
    <xf numFmtId="0" fontId="0" fillId="4" borderId="147" xfId="0" applyFill="1" applyBorder="1" applyAlignment="1">
      <alignment horizontal="center" vertical="center" wrapText="1"/>
    </xf>
    <xf numFmtId="0" fontId="26" fillId="0" borderId="1" xfId="0" applyFont="1" applyBorder="1" applyAlignment="1">
      <alignment horizontal="center" vertical="center"/>
    </xf>
    <xf numFmtId="0" fontId="26" fillId="2" borderId="131" xfId="0" applyFont="1" applyFill="1" applyBorder="1" applyAlignment="1">
      <alignment horizontal="center" vertical="center" wrapText="1"/>
    </xf>
    <xf numFmtId="0" fontId="26" fillId="0" borderId="61" xfId="0" applyFont="1" applyBorder="1" applyAlignment="1">
      <alignment horizontal="center" vertical="center"/>
    </xf>
    <xf numFmtId="0" fontId="26" fillId="0" borderId="0" xfId="0" applyFont="1">
      <alignment vertical="center"/>
    </xf>
    <xf numFmtId="0" fontId="53" fillId="0" borderId="0" xfId="0" applyFont="1">
      <alignment vertical="center"/>
    </xf>
    <xf numFmtId="0" fontId="0" fillId="0" borderId="8" xfId="0" applyBorder="1" applyAlignment="1">
      <alignment horizontal="center" vertical="center"/>
    </xf>
    <xf numFmtId="0" fontId="0" fillId="0" borderId="40" xfId="0" applyBorder="1" applyAlignment="1">
      <alignment horizontal="center" vertical="center"/>
    </xf>
    <xf numFmtId="0" fontId="84" fillId="0" borderId="0" xfId="0" applyFont="1">
      <alignment vertical="center"/>
    </xf>
    <xf numFmtId="0" fontId="0" fillId="0" borderId="0" xfId="0" applyFont="1">
      <alignment vertical="center"/>
    </xf>
    <xf numFmtId="0" fontId="75" fillId="0" borderId="0" xfId="0" applyFont="1">
      <alignment vertical="center"/>
    </xf>
    <xf numFmtId="0" fontId="0" fillId="4" borderId="148" xfId="0" applyFill="1" applyBorder="1" applyAlignment="1">
      <alignment horizontal="center" vertical="center"/>
    </xf>
    <xf numFmtId="178" fontId="71" fillId="3" borderId="29" xfId="0" applyNumberFormat="1" applyFont="1" applyFill="1" applyBorder="1">
      <alignment vertical="center"/>
    </xf>
    <xf numFmtId="178" fontId="71" fillId="3" borderId="1" xfId="0" applyNumberFormat="1" applyFont="1" applyFill="1" applyBorder="1" applyAlignment="1">
      <alignment horizontal="right" vertical="center"/>
    </xf>
    <xf numFmtId="178" fontId="71" fillId="0" borderId="28" xfId="0" applyNumberFormat="1" applyFont="1" applyBorder="1" applyAlignment="1">
      <alignment horizontal="center" vertical="center"/>
    </xf>
    <xf numFmtId="0" fontId="0" fillId="0" borderId="0" xfId="0">
      <alignment vertical="center"/>
    </xf>
    <xf numFmtId="0" fontId="0" fillId="3" borderId="0" xfId="0" applyFill="1" applyBorder="1" applyAlignment="1">
      <alignment horizontal="right" vertical="center"/>
    </xf>
    <xf numFmtId="0" fontId="0" fillId="3" borderId="142" xfId="0" applyFill="1" applyBorder="1" applyAlignment="1">
      <alignment horizontal="right" vertical="center"/>
    </xf>
    <xf numFmtId="0" fontId="0" fillId="4" borderId="150" xfId="0" applyFill="1" applyBorder="1" applyAlignment="1">
      <alignment horizontal="right" vertical="center"/>
    </xf>
    <xf numFmtId="0" fontId="0" fillId="3" borderId="151" xfId="0" applyFill="1" applyBorder="1" applyAlignment="1">
      <alignment horizontal="right" vertical="center"/>
    </xf>
    <xf numFmtId="0" fontId="0" fillId="3" borderId="152" xfId="0" applyFill="1" applyBorder="1" applyAlignment="1">
      <alignment horizontal="right" vertical="center"/>
    </xf>
    <xf numFmtId="0" fontId="0" fillId="3" borderId="153" xfId="0" applyFill="1" applyBorder="1" applyAlignment="1">
      <alignment horizontal="right" vertical="center"/>
    </xf>
    <xf numFmtId="0" fontId="0" fillId="3" borderId="154" xfId="0" applyFill="1" applyBorder="1" applyAlignment="1">
      <alignment horizontal="right" vertical="center"/>
    </xf>
    <xf numFmtId="0" fontId="36" fillId="2" borderId="131" xfId="0" applyFont="1" applyFill="1" applyBorder="1" applyAlignment="1">
      <alignment horizontal="center" vertical="top" wrapText="1"/>
    </xf>
    <xf numFmtId="0" fontId="0" fillId="0" borderId="0" xfId="0" applyAlignment="1">
      <alignment vertical="center"/>
    </xf>
    <xf numFmtId="0" fontId="3" fillId="0" borderId="0" xfId="0" applyFont="1" applyBorder="1" applyAlignment="1">
      <alignment vertical="center"/>
    </xf>
    <xf numFmtId="0" fontId="0" fillId="0" borderId="0" xfId="0" applyBorder="1" applyAlignment="1">
      <alignment vertical="center"/>
    </xf>
    <xf numFmtId="0" fontId="44" fillId="3" borderId="0" xfId="0" applyFont="1" applyFill="1" applyAlignment="1">
      <alignment vertical="center"/>
    </xf>
    <xf numFmtId="0" fontId="3" fillId="0" borderId="0" xfId="0" applyFont="1" applyFill="1" applyBorder="1" applyAlignment="1">
      <alignment vertical="center"/>
    </xf>
    <xf numFmtId="0" fontId="0" fillId="0" borderId="73" xfId="0" applyBorder="1" applyAlignment="1">
      <alignment vertical="center"/>
    </xf>
    <xf numFmtId="0" fontId="92" fillId="0" borderId="0" xfId="0" applyFont="1" applyAlignment="1">
      <alignment horizontal="left" vertical="center" indent="6"/>
    </xf>
    <xf numFmtId="0" fontId="92" fillId="0" borderId="0" xfId="0" applyFont="1" applyAlignment="1">
      <alignment horizontal="left" vertical="center" indent="7"/>
    </xf>
    <xf numFmtId="0" fontId="0" fillId="0" borderId="0" xfId="0" applyFill="1" applyBorder="1" applyAlignment="1">
      <alignment vertical="center"/>
    </xf>
    <xf numFmtId="0" fontId="3" fillId="0" borderId="73" xfId="0" applyFont="1" applyBorder="1">
      <alignment vertical="center"/>
    </xf>
    <xf numFmtId="0" fontId="87" fillId="0" borderId="1" xfId="0" applyFont="1" applyBorder="1">
      <alignment vertical="center"/>
    </xf>
    <xf numFmtId="0" fontId="3" fillId="0" borderId="0" xfId="0" applyFont="1" applyAlignment="1">
      <alignment horizontal="right" vertical="center"/>
    </xf>
    <xf numFmtId="0" fontId="39" fillId="3" borderId="1" xfId="0" applyFont="1" applyFill="1" applyBorder="1" applyAlignment="1">
      <alignment horizontal="center" vertical="center" textRotation="255" wrapText="1"/>
    </xf>
    <xf numFmtId="0" fontId="39" fillId="3" borderId="1" xfId="0" applyFont="1" applyFill="1" applyBorder="1" applyAlignment="1">
      <alignment horizontal="center" vertical="center" wrapText="1"/>
    </xf>
    <xf numFmtId="0" fontId="94"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94" fillId="0" borderId="1" xfId="0" applyFont="1" applyFill="1" applyBorder="1">
      <alignment vertical="center"/>
    </xf>
    <xf numFmtId="0" fontId="94" fillId="0" borderId="1" xfId="0" applyFont="1" applyFill="1" applyBorder="1" applyAlignment="1">
      <alignment vertical="center" wrapText="1"/>
    </xf>
    <xf numFmtId="0" fontId="44" fillId="0" borderId="1" xfId="0" applyFont="1" applyBorder="1" applyAlignment="1">
      <alignment horizontal="left" vertical="center" wrapText="1"/>
    </xf>
    <xf numFmtId="0" fontId="44" fillId="0" borderId="1" xfId="0" applyFont="1" applyBorder="1" applyAlignment="1">
      <alignment vertical="center" wrapText="1"/>
    </xf>
    <xf numFmtId="0" fontId="94" fillId="0" borderId="1" xfId="0" applyFont="1" applyBorder="1" applyAlignment="1">
      <alignment horizontal="left" vertical="center" wrapText="1"/>
    </xf>
    <xf numFmtId="0" fontId="44" fillId="0" borderId="1" xfId="0" applyFont="1" applyBorder="1" applyAlignment="1">
      <alignment horizontal="left" vertical="top" wrapText="1"/>
    </xf>
    <xf numFmtId="2" fontId="26" fillId="0" borderId="82" xfId="0" applyNumberFormat="1" applyFont="1" applyBorder="1" applyAlignment="1">
      <alignment horizontal="center" vertical="center"/>
    </xf>
    <xf numFmtId="2" fontId="26" fillId="0" borderId="44" xfId="0" applyNumberFormat="1" applyFont="1" applyBorder="1" applyAlignment="1">
      <alignment horizontal="center" vertical="center"/>
    </xf>
    <xf numFmtId="2" fontId="26" fillId="0" borderId="60" xfId="0" applyNumberFormat="1" applyFont="1" applyBorder="1" applyAlignment="1">
      <alignment horizontal="center"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44" fillId="3" borderId="0" xfId="0" applyFont="1" applyFill="1" applyBorder="1" applyAlignment="1">
      <alignment horizontal="left"/>
    </xf>
    <xf numFmtId="0" fontId="3" fillId="0" borderId="62" xfId="0" applyFont="1" applyBorder="1" applyAlignment="1">
      <alignment horizontal="center" vertical="center"/>
    </xf>
    <xf numFmtId="0" fontId="32" fillId="0" borderId="0" xfId="0" applyFont="1">
      <alignment vertical="center"/>
    </xf>
    <xf numFmtId="0" fontId="26" fillId="0" borderId="0" xfId="0" applyFont="1">
      <alignment vertical="center"/>
    </xf>
    <xf numFmtId="0" fontId="29" fillId="0" borderId="0" xfId="1" applyFont="1" applyAlignment="1" applyProtection="1">
      <protection locked="0"/>
    </xf>
    <xf numFmtId="0" fontId="9" fillId="0" borderId="0" xfId="1" applyFont="1" applyAlignment="1" applyProtection="1">
      <protection locked="0"/>
    </xf>
    <xf numFmtId="0" fontId="26" fillId="0" borderId="0" xfId="0" applyFont="1" applyAlignment="1"/>
    <xf numFmtId="38" fontId="26" fillId="0" borderId="157" xfId="3" applyFont="1" applyBorder="1" applyAlignment="1">
      <alignment vertical="center"/>
    </xf>
    <xf numFmtId="0" fontId="0" fillId="0" borderId="155" xfId="0" applyBorder="1" applyAlignment="1">
      <alignment vertical="center"/>
    </xf>
    <xf numFmtId="0" fontId="0" fillId="0" borderId="0" xfId="0">
      <alignment vertical="center"/>
    </xf>
    <xf numFmtId="0" fontId="5" fillId="0" borderId="0" xfId="0" applyFont="1">
      <alignment vertical="center"/>
    </xf>
    <xf numFmtId="0" fontId="95" fillId="2" borderId="34" xfId="0" applyFont="1" applyFill="1" applyBorder="1" applyAlignment="1">
      <alignment horizontal="center" vertical="center"/>
    </xf>
    <xf numFmtId="0" fontId="95" fillId="2" borderId="48"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 xfId="0" applyFont="1" applyFill="1" applyBorder="1" applyAlignment="1">
      <alignment horizontal="center" vertical="center"/>
    </xf>
    <xf numFmtId="0" fontId="94" fillId="0" borderId="0" xfId="0" applyFont="1">
      <alignment vertical="center"/>
    </xf>
    <xf numFmtId="0" fontId="5" fillId="3" borderId="17" xfId="0" applyFont="1" applyFill="1" applyBorder="1" applyAlignment="1">
      <alignment horizontal="left" vertical="center"/>
    </xf>
    <xf numFmtId="0" fontId="5" fillId="3" borderId="35" xfId="0" applyFont="1" applyFill="1" applyBorder="1" applyAlignment="1">
      <alignment horizontal="center" vertical="center" textRotation="255" wrapText="1"/>
    </xf>
    <xf numFmtId="0" fontId="94" fillId="3" borderId="1" xfId="0" applyFont="1" applyFill="1" applyBorder="1" applyAlignment="1">
      <alignment horizontal="left" vertical="center"/>
    </xf>
    <xf numFmtId="0" fontId="5" fillId="3" borderId="1" xfId="0" applyFont="1" applyFill="1" applyBorder="1" applyAlignment="1">
      <alignment horizontal="left" vertical="center"/>
    </xf>
    <xf numFmtId="0" fontId="5" fillId="0" borderId="1" xfId="0" applyFont="1" applyBorder="1" applyAlignment="1">
      <alignment horizontal="left" vertical="center" wrapText="1"/>
    </xf>
    <xf numFmtId="0" fontId="5" fillId="3" borderId="17" xfId="0" applyFont="1" applyFill="1" applyBorder="1" applyAlignment="1">
      <alignment horizontal="center" vertical="center" wrapText="1"/>
    </xf>
    <xf numFmtId="0" fontId="94" fillId="0" borderId="1" xfId="0" applyFont="1" applyBorder="1">
      <alignment vertical="center"/>
    </xf>
    <xf numFmtId="0" fontId="94" fillId="0" borderId="32" xfId="0" applyFont="1" applyBorder="1">
      <alignment vertical="center"/>
    </xf>
    <xf numFmtId="0" fontId="94" fillId="0" borderId="47" xfId="0" applyFont="1" applyBorder="1">
      <alignment vertical="center"/>
    </xf>
    <xf numFmtId="0" fontId="94" fillId="0" borderId="47" xfId="0" applyFont="1" applyBorder="1" applyAlignment="1">
      <alignment vertical="center" wrapText="1"/>
    </xf>
    <xf numFmtId="0" fontId="20" fillId="0" borderId="0" xfId="1" quotePrefix="1" applyFont="1" applyAlignment="1" applyProtection="1">
      <alignment horizontal="left"/>
      <protection locked="0"/>
    </xf>
    <xf numFmtId="0" fontId="53" fillId="2" borderId="75" xfId="0" applyFont="1" applyFill="1" applyBorder="1" applyAlignment="1">
      <alignment horizontal="left" vertical="center"/>
    </xf>
    <xf numFmtId="38" fontId="53" fillId="0" borderId="156" xfId="3" applyFont="1" applyBorder="1">
      <alignment vertical="center"/>
    </xf>
    <xf numFmtId="0" fontId="53" fillId="2" borderId="75" xfId="0" applyFont="1" applyFill="1" applyBorder="1">
      <alignment vertical="center"/>
    </xf>
    <xf numFmtId="38" fontId="53" fillId="0" borderId="157" xfId="3" applyFont="1" applyBorder="1" applyAlignment="1">
      <alignment vertical="center"/>
    </xf>
    <xf numFmtId="0" fontId="0" fillId="17" borderId="0" xfId="0" applyFill="1" applyAlignment="1">
      <alignment horizontal="center" vertical="center"/>
    </xf>
    <xf numFmtId="0" fontId="0" fillId="6" borderId="4" xfId="0" applyFill="1" applyBorder="1" applyAlignment="1">
      <alignment vertical="center"/>
    </xf>
    <xf numFmtId="0" fontId="0" fillId="6" borderId="10" xfId="0" applyFill="1" applyBorder="1" applyAlignment="1">
      <alignment vertical="center"/>
    </xf>
    <xf numFmtId="0" fontId="44" fillId="2" borderId="35" xfId="0" applyFont="1" applyFill="1" applyBorder="1" applyAlignment="1">
      <alignment horizontal="center" vertical="center"/>
    </xf>
    <xf numFmtId="0" fontId="0" fillId="2" borderId="132" xfId="0" applyFill="1" applyBorder="1" applyAlignment="1">
      <alignment horizontal="center" vertical="center"/>
    </xf>
    <xf numFmtId="0" fontId="3" fillId="10" borderId="0" xfId="0" applyFont="1" applyFill="1" applyAlignment="1">
      <alignment horizontal="center" vertical="center"/>
    </xf>
    <xf numFmtId="0" fontId="5" fillId="2" borderId="37" xfId="0" applyFont="1" applyFill="1" applyBorder="1" applyAlignment="1">
      <alignment horizontal="center" vertical="center"/>
    </xf>
    <xf numFmtId="0" fontId="5" fillId="2" borderId="3" xfId="0" applyFont="1" applyFill="1" applyBorder="1" applyAlignment="1">
      <alignment horizontal="center" vertical="center"/>
    </xf>
    <xf numFmtId="0" fontId="39" fillId="2" borderId="2" xfId="0" applyFont="1" applyFill="1" applyBorder="1" applyAlignment="1">
      <alignment horizontal="center" vertical="center"/>
    </xf>
    <xf numFmtId="0" fontId="5" fillId="2" borderId="35" xfId="0" applyFont="1" applyFill="1" applyBorder="1" applyAlignment="1">
      <alignment horizontal="center" vertical="center"/>
    </xf>
    <xf numFmtId="0" fontId="39" fillId="2" borderId="132" xfId="0" applyFont="1" applyFill="1" applyBorder="1" applyAlignment="1">
      <alignment horizontal="center" vertical="center"/>
    </xf>
    <xf numFmtId="0" fontId="51" fillId="14" borderId="4" xfId="0" applyFont="1" applyFill="1" applyBorder="1" applyAlignment="1">
      <alignment horizontal="center" vertical="center"/>
    </xf>
    <xf numFmtId="0" fontId="51" fillId="14" borderId="10" xfId="0" applyFont="1" applyFill="1" applyBorder="1" applyAlignment="1">
      <alignment horizontal="center" vertical="center"/>
    </xf>
    <xf numFmtId="0" fontId="0" fillId="0" borderId="5" xfId="0" applyBorder="1" applyAlignment="1">
      <alignment horizontal="center" vertical="center"/>
    </xf>
    <xf numFmtId="0" fontId="3" fillId="2" borderId="64" xfId="0" applyFont="1" applyFill="1" applyBorder="1" applyAlignment="1">
      <alignment horizontal="center" vertical="center"/>
    </xf>
    <xf numFmtId="0" fontId="0" fillId="2" borderId="64" xfId="0" applyFill="1" applyBorder="1" applyAlignment="1">
      <alignment horizontal="center" vertical="center"/>
    </xf>
    <xf numFmtId="0" fontId="0" fillId="2" borderId="26" xfId="0" applyFill="1" applyBorder="1" applyAlignment="1">
      <alignment vertical="center"/>
    </xf>
    <xf numFmtId="0" fontId="0" fillId="2" borderId="26" xfId="0" applyFill="1" applyBorder="1" applyAlignment="1">
      <alignment horizontal="center" vertical="center"/>
    </xf>
    <xf numFmtId="0" fontId="51" fillId="13" borderId="37" xfId="0" applyFont="1" applyFill="1" applyBorder="1" applyAlignment="1">
      <alignment horizontal="center" vertical="center"/>
    </xf>
    <xf numFmtId="0" fontId="51" fillId="13" borderId="3" xfId="0" applyFont="1" applyFill="1" applyBorder="1" applyAlignment="1">
      <alignment horizontal="center" vertical="center"/>
    </xf>
    <xf numFmtId="0" fontId="0" fillId="0" borderId="2" xfId="0" applyBorder="1" applyAlignment="1">
      <alignment horizontal="center" vertical="center"/>
    </xf>
    <xf numFmtId="0" fontId="0" fillId="0" borderId="41" xfId="0"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14" fillId="2" borderId="36" xfId="1" quotePrefix="1" applyFont="1" applyFill="1" applyBorder="1" applyAlignment="1" applyProtection="1">
      <alignment horizontal="center" vertical="center"/>
      <protection locked="0"/>
    </xf>
    <xf numFmtId="0" fontId="15" fillId="2" borderId="31" xfId="0" applyFont="1" applyFill="1" applyBorder="1" applyAlignment="1">
      <alignment horizontal="center" vertical="center"/>
    </xf>
    <xf numFmtId="0" fontId="9" fillId="3" borderId="1" xfId="1" applyFont="1" applyFill="1" applyBorder="1" applyProtection="1">
      <alignment vertical="center"/>
      <protection locked="0"/>
    </xf>
    <xf numFmtId="0" fontId="0" fillId="3" borderId="1" xfId="0" applyFill="1" applyBorder="1">
      <alignment vertical="center"/>
    </xf>
    <xf numFmtId="0" fontId="0" fillId="3" borderId="29" xfId="0" applyFill="1" applyBorder="1">
      <alignment vertical="center"/>
    </xf>
    <xf numFmtId="0" fontId="37" fillId="3" borderId="15" xfId="4" applyFill="1" applyBorder="1" applyProtection="1">
      <alignment vertical="center"/>
      <protection locked="0"/>
    </xf>
    <xf numFmtId="0" fontId="0" fillId="3" borderId="15" xfId="0" applyFill="1" applyBorder="1">
      <alignment vertical="center"/>
    </xf>
    <xf numFmtId="0" fontId="0" fillId="3" borderId="30" xfId="0" applyFill="1" applyBorder="1">
      <alignment vertical="center"/>
    </xf>
    <xf numFmtId="177" fontId="9" fillId="3" borderId="13" xfId="1" applyNumberFormat="1" applyFont="1" applyFill="1" applyBorder="1" applyProtection="1">
      <alignment vertical="center"/>
      <protection locked="0"/>
    </xf>
    <xf numFmtId="177" fontId="0" fillId="3" borderId="13" xfId="0" applyNumberFormat="1" applyFill="1" applyBorder="1">
      <alignment vertical="center"/>
    </xf>
    <xf numFmtId="177" fontId="0" fillId="3" borderId="27" xfId="0" applyNumberFormat="1" applyFill="1" applyBorder="1">
      <alignment vertical="center"/>
    </xf>
    <xf numFmtId="0" fontId="9" fillId="3" borderId="17" xfId="1" applyFont="1" applyFill="1" applyBorder="1" applyProtection="1">
      <alignment vertical="center"/>
      <protection locked="0"/>
    </xf>
    <xf numFmtId="0" fontId="0" fillId="3" borderId="17" xfId="0" applyFill="1" applyBorder="1">
      <alignment vertical="center"/>
    </xf>
    <xf numFmtId="0" fontId="0" fillId="3" borderId="137" xfId="0" applyFill="1" applyBorder="1">
      <alignment vertical="center"/>
    </xf>
    <xf numFmtId="0" fontId="9" fillId="3" borderId="32" xfId="1" applyFont="1" applyFill="1" applyBorder="1" applyProtection="1">
      <alignment vertical="center"/>
      <protection locked="0"/>
    </xf>
    <xf numFmtId="0" fontId="0" fillId="3" borderId="32" xfId="0" applyFill="1" applyBorder="1">
      <alignment vertical="center"/>
    </xf>
    <xf numFmtId="0" fontId="0" fillId="3" borderId="33" xfId="0" applyFill="1" applyBorder="1">
      <alignment vertical="center"/>
    </xf>
    <xf numFmtId="0" fontId="9" fillId="3" borderId="35" xfId="1" applyFont="1" applyFill="1" applyBorder="1" applyProtection="1">
      <alignment vertical="center"/>
      <protection locked="0"/>
    </xf>
    <xf numFmtId="0" fontId="0" fillId="3" borderId="35" xfId="0" applyFill="1" applyBorder="1">
      <alignment vertical="center"/>
    </xf>
    <xf numFmtId="0" fontId="0" fillId="3" borderId="38" xfId="0" applyFill="1" applyBorder="1">
      <alignment vertical="center"/>
    </xf>
    <xf numFmtId="0" fontId="9" fillId="3" borderId="4" xfId="1" applyFont="1" applyFill="1" applyBorder="1" applyProtection="1">
      <alignment vertical="center"/>
      <protection locked="0"/>
    </xf>
    <xf numFmtId="0" fontId="0" fillId="3" borderId="11" xfId="0" applyFill="1" applyBorder="1">
      <alignment vertical="center"/>
    </xf>
    <xf numFmtId="0" fontId="9" fillId="3" borderId="37" xfId="1" applyFont="1" applyFill="1" applyBorder="1" applyProtection="1">
      <alignment vertical="center"/>
      <protection locked="0"/>
    </xf>
    <xf numFmtId="0" fontId="0" fillId="3" borderId="3" xfId="0" applyFill="1" applyBorder="1">
      <alignment vertical="center"/>
    </xf>
    <xf numFmtId="0" fontId="0" fillId="3" borderId="7" xfId="0" applyFill="1" applyBorder="1">
      <alignment vertical="center"/>
    </xf>
    <xf numFmtId="0" fontId="9" fillId="3" borderId="41" xfId="1" applyFont="1" applyFill="1" applyBorder="1" applyProtection="1">
      <alignment vertical="center"/>
      <protection locked="0"/>
    </xf>
    <xf numFmtId="0" fontId="0" fillId="3" borderId="8" xfId="0" applyFill="1" applyBorder="1">
      <alignment vertical="center"/>
    </xf>
    <xf numFmtId="0" fontId="0" fillId="3" borderId="138" xfId="0" applyFill="1" applyBorder="1">
      <alignment vertical="center"/>
    </xf>
    <xf numFmtId="49" fontId="9" fillId="3" borderId="64" xfId="1" applyNumberFormat="1" applyFont="1" applyFill="1" applyBorder="1" applyProtection="1">
      <alignment vertical="center"/>
      <protection locked="0"/>
    </xf>
    <xf numFmtId="49" fontId="26" fillId="3" borderId="65" xfId="0" applyNumberFormat="1" applyFont="1" applyFill="1" applyBorder="1">
      <alignment vertical="center"/>
    </xf>
    <xf numFmtId="49" fontId="9" fillId="3" borderId="1" xfId="1" applyNumberFormat="1" applyFont="1" applyFill="1" applyBorder="1" applyAlignment="1" applyProtection="1">
      <alignment horizontal="right" vertical="center"/>
      <protection locked="0"/>
    </xf>
    <xf numFmtId="49" fontId="26" fillId="3" borderId="29" xfId="0" applyNumberFormat="1" applyFont="1" applyFill="1" applyBorder="1" applyAlignment="1">
      <alignment horizontal="right" vertical="center"/>
    </xf>
    <xf numFmtId="0" fontId="14" fillId="2" borderId="36" xfId="1" quotePrefix="1" applyFont="1" applyFill="1" applyBorder="1" applyAlignment="1" applyProtection="1">
      <alignment horizontal="center" vertical="center" wrapText="1"/>
      <protection locked="0"/>
    </xf>
    <xf numFmtId="0" fontId="31" fillId="0" borderId="31" xfId="0" applyFont="1" applyBorder="1" applyAlignment="1">
      <alignment horizontal="center" vertical="center"/>
    </xf>
    <xf numFmtId="0" fontId="29" fillId="3" borderId="3" xfId="0" applyFont="1" applyFill="1" applyBorder="1" applyAlignment="1">
      <alignment vertical="center" wrapText="1"/>
    </xf>
    <xf numFmtId="0" fontId="32" fillId="0" borderId="0" xfId="0" applyFont="1">
      <alignment vertical="center"/>
    </xf>
    <xf numFmtId="177" fontId="26" fillId="3" borderId="27" xfId="0" applyNumberFormat="1" applyFont="1" applyFill="1" applyBorder="1">
      <alignment vertical="center"/>
    </xf>
    <xf numFmtId="0" fontId="26" fillId="3" borderId="137" xfId="0" applyFont="1" applyFill="1" applyBorder="1">
      <alignment vertical="center"/>
    </xf>
    <xf numFmtId="0" fontId="26" fillId="3" borderId="33" xfId="0" applyFont="1" applyFill="1" applyBorder="1">
      <alignment vertical="center"/>
    </xf>
    <xf numFmtId="0" fontId="9" fillId="3" borderId="47" xfId="1" applyFont="1" applyFill="1" applyBorder="1" applyProtection="1">
      <alignment vertical="center"/>
      <protection locked="0"/>
    </xf>
    <xf numFmtId="0" fontId="26" fillId="3" borderId="66" xfId="0" applyFont="1" applyFill="1" applyBorder="1">
      <alignment vertical="center"/>
    </xf>
    <xf numFmtId="0" fontId="26" fillId="3" borderId="7"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75" fillId="0" borderId="0" xfId="0" applyFont="1" applyAlignment="1">
      <alignment vertical="center" wrapText="1"/>
    </xf>
    <xf numFmtId="0" fontId="0" fillId="0" borderId="0" xfId="0"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3" fillId="0" borderId="93" xfId="0" applyFont="1" applyBorder="1" applyAlignment="1">
      <alignment vertical="top" wrapText="1"/>
    </xf>
    <xf numFmtId="0" fontId="0" fillId="0" borderId="73" xfId="0" applyBorder="1" applyAlignment="1">
      <alignment vertical="top"/>
    </xf>
    <xf numFmtId="0" fontId="0" fillId="0" borderId="0" xfId="0" applyBorder="1" applyAlignment="1">
      <alignment vertical="top"/>
    </xf>
    <xf numFmtId="0" fontId="0" fillId="0" borderId="86" xfId="0" applyBorder="1" applyAlignment="1">
      <alignment vertical="top"/>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3" fillId="0" borderId="0" xfId="0" applyFont="1" applyBorder="1" applyAlignment="1">
      <alignment vertical="center"/>
    </xf>
    <xf numFmtId="0" fontId="44" fillId="15" borderId="149" xfId="0" applyFont="1" applyFill="1" applyBorder="1" applyAlignment="1">
      <alignment vertical="center"/>
    </xf>
    <xf numFmtId="0" fontId="0" fillId="15" borderId="149" xfId="0" applyFill="1" applyBorder="1" applyAlignment="1">
      <alignment vertical="center"/>
    </xf>
    <xf numFmtId="0" fontId="57" fillId="3" borderId="0" xfId="0" applyFont="1" applyFill="1" applyAlignment="1">
      <alignment horizontal="left" vertical="center" wrapText="1"/>
    </xf>
    <xf numFmtId="0" fontId="0" fillId="0" borderId="0" xfId="0" applyFont="1" applyAlignment="1">
      <alignment horizontal="left" vertical="center" wrapText="1"/>
    </xf>
    <xf numFmtId="0" fontId="43" fillId="11" borderId="0" xfId="0" applyFont="1" applyFill="1" applyAlignment="1">
      <alignment horizontal="center" vertical="center"/>
    </xf>
    <xf numFmtId="0" fontId="17" fillId="11" borderId="0" xfId="0" applyFont="1" applyFill="1" applyAlignment="1">
      <alignment horizontal="center" vertical="center"/>
    </xf>
    <xf numFmtId="0" fontId="3" fillId="0" borderId="0" xfId="0" applyFont="1" applyBorder="1" applyAlignment="1">
      <alignment vertical="center" wrapText="1"/>
    </xf>
    <xf numFmtId="0" fontId="0" fillId="0" borderId="0" xfId="0" applyBorder="1" applyAlignment="1">
      <alignment vertical="center" wrapText="1"/>
    </xf>
    <xf numFmtId="0" fontId="44" fillId="0" borderId="0" xfId="0" applyFont="1" applyBorder="1">
      <alignment vertical="center"/>
    </xf>
    <xf numFmtId="0" fontId="4" fillId="5" borderId="0" xfId="0" applyFont="1" applyFill="1">
      <alignment vertical="center"/>
    </xf>
    <xf numFmtId="0" fontId="0" fillId="5" borderId="0" xfId="0" applyFill="1">
      <alignment vertical="center"/>
    </xf>
    <xf numFmtId="0" fontId="0" fillId="0" borderId="0" xfId="0">
      <alignment vertical="center"/>
    </xf>
    <xf numFmtId="177" fontId="3" fillId="0" borderId="1" xfId="0" applyNumberFormat="1" applyFont="1" applyBorder="1" applyAlignment="1">
      <alignment vertical="center"/>
    </xf>
    <xf numFmtId="0" fontId="0" fillId="0" borderId="1" xfId="0" applyBorder="1" applyAlignment="1">
      <alignment vertical="center"/>
    </xf>
    <xf numFmtId="0" fontId="3" fillId="0" borderId="0" xfId="0" applyFont="1" applyAlignment="1">
      <alignment vertical="center"/>
    </xf>
    <xf numFmtId="0" fontId="3" fillId="3" borderId="0" xfId="0" applyFont="1" applyFill="1" applyAlignment="1">
      <alignment vertical="center"/>
    </xf>
    <xf numFmtId="0" fontId="44" fillId="3" borderId="0" xfId="0" applyFont="1" applyFill="1" applyAlignment="1">
      <alignment vertical="center"/>
    </xf>
    <xf numFmtId="0" fontId="0" fillId="0" borderId="0" xfId="0" applyBorder="1">
      <alignment vertical="center"/>
    </xf>
    <xf numFmtId="0" fontId="3" fillId="0" borderId="0" xfId="0" applyFont="1" applyFill="1" applyBorder="1">
      <alignment vertical="center"/>
    </xf>
    <xf numFmtId="0" fontId="0" fillId="0" borderId="0" xfId="0" applyFill="1" applyBorder="1">
      <alignment vertical="center"/>
    </xf>
    <xf numFmtId="0" fontId="0" fillId="0" borderId="0" xfId="0" applyBorder="1" applyAlignment="1">
      <alignment vertical="center"/>
    </xf>
    <xf numFmtId="0" fontId="0" fillId="0" borderId="0" xfId="0" applyFont="1" applyBorder="1" applyAlignment="1">
      <alignment vertical="center"/>
    </xf>
    <xf numFmtId="0" fontId="7" fillId="0" borderId="1" xfId="1" applyFont="1" applyBorder="1" applyProtection="1">
      <alignment vertical="center"/>
      <protection locked="0"/>
    </xf>
    <xf numFmtId="0" fontId="19" fillId="0" borderId="1" xfId="0" applyFont="1" applyBorder="1">
      <alignment vertical="center"/>
    </xf>
    <xf numFmtId="0" fontId="19" fillId="0" borderId="29" xfId="0" applyFont="1" applyBorder="1">
      <alignment vertical="center"/>
    </xf>
    <xf numFmtId="0" fontId="7" fillId="0" borderId="15" xfId="1" applyFont="1" applyBorder="1" applyProtection="1">
      <alignment vertical="center"/>
      <protection locked="0"/>
    </xf>
    <xf numFmtId="0" fontId="19" fillId="0" borderId="15" xfId="0" applyFont="1" applyBorder="1">
      <alignment vertical="center"/>
    </xf>
    <xf numFmtId="0" fontId="19" fillId="0" borderId="30" xfId="0" applyFont="1" applyBorder="1">
      <alignment vertical="center"/>
    </xf>
    <xf numFmtId="0" fontId="7" fillId="2" borderId="19" xfId="1" applyFont="1" applyFill="1" applyBorder="1" applyAlignment="1" applyProtection="1">
      <alignment horizontal="center" vertical="center" wrapText="1"/>
      <protection locked="0"/>
    </xf>
    <xf numFmtId="0" fontId="19" fillId="2" borderId="25" xfId="0" applyFont="1" applyFill="1" applyBorder="1" applyAlignment="1">
      <alignment horizontal="center" vertical="center"/>
    </xf>
    <xf numFmtId="0" fontId="9" fillId="2" borderId="23" xfId="1" applyFont="1" applyFill="1" applyBorder="1" applyAlignment="1" applyProtection="1">
      <alignment horizontal="center" vertical="center"/>
      <protection locked="0"/>
    </xf>
    <xf numFmtId="0" fontId="0" fillId="2" borderId="42" xfId="0" applyFill="1" applyBorder="1" applyAlignment="1">
      <alignment vertical="center"/>
    </xf>
    <xf numFmtId="0" fontId="0" fillId="2" borderId="141" xfId="0" applyFill="1" applyBorder="1" applyAlignment="1">
      <alignment vertical="center"/>
    </xf>
    <xf numFmtId="0" fontId="20" fillId="2" borderId="36" xfId="1" quotePrefix="1" applyFont="1" applyFill="1" applyBorder="1" applyAlignment="1" applyProtection="1">
      <alignment horizontal="center" vertical="center"/>
      <protection locked="0"/>
    </xf>
    <xf numFmtId="0" fontId="13" fillId="2" borderId="31" xfId="0" applyFont="1" applyFill="1" applyBorder="1" applyAlignment="1">
      <alignment horizontal="center" vertical="center"/>
    </xf>
    <xf numFmtId="0" fontId="7" fillId="0" borderId="4" xfId="1" applyFont="1" applyBorder="1" applyProtection="1">
      <alignment vertical="center"/>
      <protection locked="0"/>
    </xf>
    <xf numFmtId="0" fontId="19" fillId="0" borderId="11" xfId="0" applyFont="1" applyBorder="1">
      <alignment vertical="center"/>
    </xf>
    <xf numFmtId="0" fontId="23" fillId="7" borderId="0" xfId="0" applyFont="1" applyFill="1">
      <alignment vertical="center"/>
    </xf>
    <xf numFmtId="0" fontId="7" fillId="0" borderId="13" xfId="1" applyFont="1" applyBorder="1" applyProtection="1">
      <alignment vertical="center"/>
      <protection locked="0"/>
    </xf>
    <xf numFmtId="0" fontId="27" fillId="0" borderId="13" xfId="0" applyFont="1" applyBorder="1">
      <alignment vertical="center"/>
    </xf>
    <xf numFmtId="0" fontId="27" fillId="0" borderId="27" xfId="0" applyFont="1" applyBorder="1">
      <alignment vertical="center"/>
    </xf>
    <xf numFmtId="0" fontId="27" fillId="0" borderId="1" xfId="0" applyFont="1" applyBorder="1">
      <alignment vertical="center"/>
    </xf>
    <xf numFmtId="0" fontId="27" fillId="0" borderId="29" xfId="0" applyFont="1" applyBorder="1">
      <alignment vertical="center"/>
    </xf>
    <xf numFmtId="0" fontId="20" fillId="0" borderId="0" xfId="1" applyFont="1" applyProtection="1">
      <alignment vertical="center"/>
      <protection locked="0"/>
    </xf>
    <xf numFmtId="0" fontId="35" fillId="0" borderId="0" xfId="0" applyFont="1">
      <alignment vertical="center"/>
    </xf>
    <xf numFmtId="0" fontId="78" fillId="0" borderId="6" xfId="0" applyFont="1" applyBorder="1" applyAlignment="1">
      <alignment vertical="center" wrapText="1"/>
    </xf>
    <xf numFmtId="0" fontId="78" fillId="0" borderId="0" xfId="0" applyFont="1" applyBorder="1" applyAlignment="1">
      <alignment vertical="center" wrapText="1"/>
    </xf>
    <xf numFmtId="0" fontId="0" fillId="3" borderId="115" xfId="0" applyFill="1" applyBorder="1" applyAlignment="1">
      <alignment horizontal="center" vertical="center"/>
    </xf>
    <xf numFmtId="0" fontId="0" fillId="3" borderId="114" xfId="0" applyFill="1" applyBorder="1" applyAlignment="1">
      <alignment horizontal="center" vertical="center"/>
    </xf>
    <xf numFmtId="0" fontId="0" fillId="0" borderId="116" xfId="0" applyBorder="1" applyAlignment="1">
      <alignment horizontal="center" vertical="center"/>
    </xf>
    <xf numFmtId="0" fontId="0" fillId="3" borderId="117" xfId="0" applyFill="1" applyBorder="1" applyAlignment="1">
      <alignment horizontal="right" vertical="center"/>
    </xf>
    <xf numFmtId="0" fontId="0" fillId="0" borderId="76" xfId="0" applyBorder="1" applyAlignment="1">
      <alignment horizontal="right" vertical="center"/>
    </xf>
    <xf numFmtId="0" fontId="0" fillId="4" borderId="101" xfId="0" applyFill="1" applyBorder="1" applyAlignment="1">
      <alignment horizontal="center" vertical="center" wrapText="1"/>
    </xf>
    <xf numFmtId="0" fontId="0" fillId="0" borderId="102" xfId="0" applyBorder="1" applyAlignment="1">
      <alignment horizontal="center" vertical="center"/>
    </xf>
    <xf numFmtId="0" fontId="16" fillId="2" borderId="28" xfId="0" applyFont="1" applyFill="1" applyBorder="1" applyAlignment="1">
      <alignment horizontal="center" vertical="center"/>
    </xf>
    <xf numFmtId="0" fontId="30" fillId="2" borderId="14" xfId="0" applyFont="1" applyFill="1" applyBorder="1" applyAlignment="1">
      <alignment horizontal="center" vertical="center"/>
    </xf>
    <xf numFmtId="0" fontId="0" fillId="0" borderId="137" xfId="0" applyBorder="1" applyAlignment="1">
      <alignment vertical="center"/>
    </xf>
    <xf numFmtId="0" fontId="0" fillId="0" borderId="144" xfId="0" applyBorder="1" applyAlignment="1">
      <alignment vertical="center"/>
    </xf>
    <xf numFmtId="0" fontId="0" fillId="4" borderId="145" xfId="0" applyFill="1" applyBorder="1" applyAlignment="1">
      <alignment horizontal="center" vertical="center"/>
    </xf>
    <xf numFmtId="0" fontId="0" fillId="0" borderId="146" xfId="0" applyBorder="1" applyAlignment="1">
      <alignment horizontal="center" vertical="center"/>
    </xf>
    <xf numFmtId="0" fontId="0" fillId="4" borderId="147" xfId="0" applyFill="1" applyBorder="1" applyAlignment="1">
      <alignment horizontal="center" vertical="center" wrapText="1"/>
    </xf>
    <xf numFmtId="0" fontId="0" fillId="0" borderId="148" xfId="0" applyBorder="1" applyAlignment="1">
      <alignment horizontal="center" vertical="center"/>
    </xf>
    <xf numFmtId="0" fontId="80" fillId="15" borderId="0" xfId="0" applyFont="1" applyFill="1" applyAlignment="1">
      <alignment vertical="center"/>
    </xf>
    <xf numFmtId="0" fontId="28" fillId="0" borderId="0" xfId="0" applyFont="1" applyBorder="1" applyAlignment="1">
      <alignment vertical="center" wrapText="1"/>
    </xf>
    <xf numFmtId="0" fontId="81" fillId="15" borderId="0" xfId="0" applyFont="1" applyFill="1" applyAlignment="1">
      <alignment vertical="center"/>
    </xf>
    <xf numFmtId="0" fontId="9" fillId="2" borderId="139" xfId="1" applyFont="1" applyFill="1" applyBorder="1" applyAlignment="1" applyProtection="1">
      <alignment horizontal="center" vertical="center"/>
      <protection locked="0"/>
    </xf>
    <xf numFmtId="0" fontId="0" fillId="2" borderId="6" xfId="0" applyFill="1" applyBorder="1" applyAlignment="1">
      <alignment vertical="center"/>
    </xf>
    <xf numFmtId="0" fontId="0" fillId="2" borderId="140" xfId="0" applyFill="1" applyBorder="1" applyAlignment="1">
      <alignment vertical="center"/>
    </xf>
    <xf numFmtId="0" fontId="0" fillId="0" borderId="6" xfId="0" applyBorder="1">
      <alignment vertical="center"/>
    </xf>
    <xf numFmtId="0" fontId="28" fillId="0" borderId="6" xfId="0" applyFont="1" applyBorder="1" applyAlignment="1">
      <alignment vertical="center" wrapText="1"/>
    </xf>
    <xf numFmtId="0" fontId="26" fillId="0" borderId="1" xfId="0" applyFont="1" applyBorder="1" applyAlignment="1">
      <alignment horizontal="center" vertical="center"/>
    </xf>
    <xf numFmtId="0" fontId="31" fillId="17" borderId="0" xfId="0" applyFont="1" applyFill="1" applyAlignment="1">
      <alignment horizontal="center" vertical="center" wrapText="1"/>
    </xf>
    <xf numFmtId="0" fontId="13" fillId="17" borderId="0" xfId="0" applyFont="1" applyFill="1" applyAlignment="1">
      <alignment horizontal="center" vertical="center"/>
    </xf>
    <xf numFmtId="0" fontId="0" fillId="2" borderId="4" xfId="0" applyFill="1" applyBorder="1" applyAlignment="1">
      <alignment horizontal="center" vertical="center" wrapText="1"/>
    </xf>
    <xf numFmtId="0" fontId="0" fillId="0" borderId="5" xfId="0" applyBorder="1" applyAlignment="1">
      <alignment vertical="center"/>
    </xf>
    <xf numFmtId="0" fontId="26" fillId="0" borderId="37"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76" fillId="2" borderId="90" xfId="0" applyFont="1" applyFill="1" applyBorder="1" applyAlignment="1">
      <alignment horizontal="center" vertical="center" wrapText="1"/>
    </xf>
    <xf numFmtId="0" fontId="76" fillId="2" borderId="91" xfId="0" applyFont="1" applyFill="1" applyBorder="1" applyAlignment="1">
      <alignment horizontal="center" vertical="center" wrapText="1"/>
    </xf>
    <xf numFmtId="0" fontId="76" fillId="2" borderId="129" xfId="0" applyFont="1" applyFill="1" applyBorder="1" applyAlignment="1">
      <alignment horizontal="center" vertical="center" wrapText="1"/>
    </xf>
    <xf numFmtId="0" fontId="76" fillId="2" borderId="130" xfId="0" applyFont="1" applyFill="1" applyBorder="1" applyAlignment="1">
      <alignment horizontal="center" vertical="center" wrapText="1"/>
    </xf>
    <xf numFmtId="0" fontId="89" fillId="2" borderId="80" xfId="0" applyFont="1" applyFill="1" applyBorder="1" applyAlignment="1">
      <alignment horizontal="center" vertical="top" wrapText="1"/>
    </xf>
    <xf numFmtId="0" fontId="89" fillId="2" borderId="131" xfId="0" applyFont="1" applyFill="1" applyBorder="1" applyAlignment="1">
      <alignment horizontal="center" vertical="top" wrapText="1"/>
    </xf>
    <xf numFmtId="0" fontId="26" fillId="2" borderId="81" xfId="0" applyFont="1" applyFill="1" applyBorder="1" applyAlignment="1">
      <alignment horizontal="center" vertical="center" wrapText="1"/>
    </xf>
    <xf numFmtId="0" fontId="26" fillId="0" borderId="61" xfId="0" applyFont="1" applyBorder="1" applyAlignment="1">
      <alignment horizontal="center" vertical="center"/>
    </xf>
    <xf numFmtId="0" fontId="26" fillId="2" borderId="9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1" fillId="7" borderId="0" xfId="0" applyFont="1" applyFill="1">
      <alignment vertical="center"/>
    </xf>
    <xf numFmtId="0" fontId="26" fillId="0" borderId="0" xfId="0" applyFont="1">
      <alignment vertical="center"/>
    </xf>
    <xf numFmtId="0" fontId="26" fillId="7" borderId="0" xfId="0" applyFont="1" applyFill="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2" borderId="35"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8" xfId="0" applyFont="1" applyFill="1" applyBorder="1" applyAlignment="1">
      <alignment horizontal="center" vertical="center"/>
    </xf>
    <xf numFmtId="0" fontId="0" fillId="0" borderId="77" xfId="0" applyBorder="1" applyAlignment="1">
      <alignment horizontal="center" vertical="center"/>
    </xf>
    <xf numFmtId="0" fontId="26" fillId="2" borderId="59" xfId="0" applyFont="1" applyFill="1" applyBorder="1" applyAlignment="1">
      <alignment horizontal="center" vertical="center"/>
    </xf>
    <xf numFmtId="0" fontId="0" fillId="0" borderId="103" xfId="0" applyBorder="1" applyAlignment="1">
      <alignment horizontal="center" vertical="center"/>
    </xf>
    <xf numFmtId="38" fontId="58" fillId="0" borderId="155" xfId="3" applyFont="1" applyBorder="1" applyAlignment="1">
      <alignment horizontal="left" vertical="top" wrapText="1"/>
    </xf>
    <xf numFmtId="0" fontId="71" fillId="0" borderId="0" xfId="0" applyFont="1" applyAlignment="1">
      <alignment vertical="top" wrapText="1"/>
    </xf>
    <xf numFmtId="0" fontId="71" fillId="0" borderId="155" xfId="0" applyFont="1" applyBorder="1" applyAlignment="1">
      <alignment vertical="top" wrapText="1"/>
    </xf>
    <xf numFmtId="0" fontId="54" fillId="2" borderId="71" xfId="0" applyFont="1" applyFill="1" applyBorder="1" applyAlignment="1">
      <alignment horizontal="center" vertical="center" wrapText="1"/>
    </xf>
    <xf numFmtId="0" fontId="54" fillId="2" borderId="128" xfId="0" applyFont="1" applyFill="1" applyBorder="1" applyAlignment="1">
      <alignment horizontal="center" vertical="center" wrapText="1"/>
    </xf>
    <xf numFmtId="0" fontId="30" fillId="17" borderId="1" xfId="0" applyFont="1" applyFill="1" applyBorder="1" applyAlignment="1">
      <alignment horizontal="center" vertical="center" wrapText="1"/>
    </xf>
    <xf numFmtId="0" fontId="30" fillId="17" borderId="34" xfId="0" applyFont="1" applyFill="1" applyBorder="1" applyAlignment="1">
      <alignment horizontal="center" vertical="center" wrapText="1"/>
    </xf>
    <xf numFmtId="0" fontId="0" fillId="17" borderId="1" xfId="0" applyFill="1" applyBorder="1" applyAlignment="1">
      <alignment horizontal="center" vertical="center"/>
    </xf>
    <xf numFmtId="0" fontId="26" fillId="8" borderId="0" xfId="0" applyFont="1" applyFill="1" applyAlignment="1">
      <alignment horizontal="center" vertical="center"/>
    </xf>
    <xf numFmtId="0" fontId="5" fillId="0" borderId="47" xfId="0" applyFont="1" applyBorder="1" applyAlignment="1">
      <alignment horizontal="center" vertical="center" wrapText="1"/>
    </xf>
    <xf numFmtId="0" fontId="0" fillId="0" borderId="47" xfId="0" applyBorder="1" applyAlignment="1">
      <alignment horizontal="center" vertical="center" wrapText="1"/>
    </xf>
    <xf numFmtId="0" fontId="5" fillId="0" borderId="3" xfId="0" applyFont="1" applyBorder="1">
      <alignment vertical="center"/>
    </xf>
    <xf numFmtId="0" fontId="5" fillId="0" borderId="0" xfId="0" applyFont="1">
      <alignment vertical="center"/>
    </xf>
    <xf numFmtId="0" fontId="5" fillId="4" borderId="37"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0" fillId="0" borderId="49" xfId="0" applyBorder="1" applyAlignment="1">
      <alignment horizontal="center" vertical="center" wrapText="1"/>
    </xf>
    <xf numFmtId="0" fontId="0" fillId="0" borderId="92" xfId="0" applyBorder="1" applyAlignment="1">
      <alignment horizontal="center" vertical="center" wrapText="1"/>
    </xf>
    <xf numFmtId="0" fontId="0" fillId="0" borderId="50" xfId="0" applyBorder="1" applyAlignment="1">
      <alignment horizontal="center" vertical="center" wrapText="1"/>
    </xf>
    <xf numFmtId="0" fontId="5" fillId="0" borderId="47" xfId="0" applyFont="1" applyBorder="1" applyAlignment="1">
      <alignment horizontal="center" vertical="center"/>
    </xf>
    <xf numFmtId="0" fontId="5" fillId="0" borderId="47" xfId="0" applyFont="1" applyBorder="1" applyAlignment="1">
      <alignment horizontal="center" vertical="center"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5" fillId="0" borderId="18" xfId="0" applyFont="1" applyBorder="1" applyAlignment="1">
      <alignment horizontal="center" vertical="center" wrapText="1"/>
    </xf>
    <xf numFmtId="0" fontId="0" fillId="0" borderId="18" xfId="0"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shrinkToFit="1"/>
    </xf>
    <xf numFmtId="0" fontId="5" fillId="0" borderId="24" xfId="0" applyFont="1" applyBorder="1" applyAlignment="1">
      <alignment horizontal="center" vertical="center"/>
    </xf>
    <xf numFmtId="0" fontId="5" fillId="0" borderId="52" xfId="0" applyFont="1"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horizontal="center" vertical="center"/>
    </xf>
    <xf numFmtId="0" fontId="66" fillId="0" borderId="17" xfId="0" applyFont="1" applyBorder="1" applyAlignment="1">
      <alignment horizontal="center" vertical="center" wrapText="1"/>
    </xf>
    <xf numFmtId="0" fontId="67" fillId="0" borderId="17" xfId="0" applyFont="1" applyBorder="1" applyAlignment="1">
      <alignment horizontal="center" vertical="center" wrapText="1"/>
    </xf>
    <xf numFmtId="56" fontId="66" fillId="0" borderId="17" xfId="0" applyNumberFormat="1" applyFont="1" applyBorder="1" applyAlignment="1">
      <alignment horizontal="center" vertical="center"/>
    </xf>
    <xf numFmtId="0" fontId="66" fillId="0" borderId="17" xfId="0" applyFont="1" applyBorder="1" applyAlignment="1">
      <alignment horizontal="center" vertical="center"/>
    </xf>
    <xf numFmtId="0" fontId="66" fillId="0" borderId="17" xfId="0" applyFont="1" applyBorder="1" applyAlignment="1">
      <alignment horizontal="center" vertical="center" shrinkToFit="1"/>
    </xf>
    <xf numFmtId="0" fontId="66" fillId="0" borderId="79" xfId="0" applyFont="1" applyBorder="1" applyAlignment="1">
      <alignment horizontal="center" vertical="center"/>
    </xf>
    <xf numFmtId="0" fontId="66" fillId="0" borderId="104" xfId="0" applyFont="1" applyBorder="1" applyAlignment="1">
      <alignment horizontal="center" vertical="center"/>
    </xf>
    <xf numFmtId="0" fontId="67" fillId="0" borderId="104" xfId="0" applyFont="1" applyBorder="1" applyAlignment="1">
      <alignment horizontal="center" vertical="center"/>
    </xf>
    <xf numFmtId="0" fontId="67" fillId="0" borderId="105" xfId="0" applyFont="1" applyBorder="1" applyAlignment="1">
      <alignment horizontal="center" vertical="center"/>
    </xf>
    <xf numFmtId="0" fontId="5" fillId="4" borderId="4" xfId="0" applyFont="1" applyFill="1" applyBorder="1" applyAlignment="1">
      <alignment horizontal="left" vertical="center"/>
    </xf>
    <xf numFmtId="0" fontId="5" fillId="4" borderId="10" xfId="0" applyFont="1" applyFill="1" applyBorder="1" applyAlignment="1">
      <alignment horizontal="left" vertical="center"/>
    </xf>
    <xf numFmtId="0" fontId="5" fillId="4" borderId="89" xfId="0" applyFont="1" applyFill="1" applyBorder="1" applyAlignment="1">
      <alignment horizontal="left" vertical="center"/>
    </xf>
    <xf numFmtId="0" fontId="5" fillId="0" borderId="10" xfId="0" applyFont="1" applyBorder="1" applyAlignment="1">
      <alignment horizontal="center" vertical="center"/>
    </xf>
    <xf numFmtId="0" fontId="5" fillId="4" borderId="4" xfId="0" applyFont="1" applyFill="1" applyBorder="1" applyAlignment="1">
      <alignment horizontal="center" vertical="center"/>
    </xf>
    <xf numFmtId="0" fontId="0" fillId="4" borderId="10" xfId="0" applyFill="1" applyBorder="1" applyAlignment="1">
      <alignment horizontal="center" vertical="center"/>
    </xf>
    <xf numFmtId="0" fontId="0" fillId="4" borderId="89" xfId="0" applyFill="1" applyBorder="1" applyAlignment="1">
      <alignment horizontal="center" vertical="center"/>
    </xf>
    <xf numFmtId="0" fontId="5" fillId="4" borderId="37" xfId="0" applyFont="1" applyFill="1" applyBorder="1" applyAlignment="1">
      <alignment horizontal="center" vertical="center"/>
    </xf>
    <xf numFmtId="0" fontId="5" fillId="4" borderId="2"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 fillId="4" borderId="3" xfId="0" applyFont="1" applyFill="1" applyBorder="1" applyAlignment="1">
      <alignment horizontal="center" vertical="center"/>
    </xf>
    <xf numFmtId="0" fontId="0" fillId="0" borderId="92" xfId="0" applyBorder="1" applyAlignment="1">
      <alignment horizontal="center" vertical="center"/>
    </xf>
    <xf numFmtId="0" fontId="5" fillId="4" borderId="111" xfId="0" applyFont="1" applyFill="1" applyBorder="1" applyAlignment="1">
      <alignment horizontal="center" vertical="center"/>
    </xf>
    <xf numFmtId="0" fontId="5" fillId="4" borderId="112" xfId="0" applyFont="1" applyFill="1"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5" fillId="4" borderId="111" xfId="0" applyFont="1" applyFill="1"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5" fillId="4" borderId="26" xfId="0" applyFont="1" applyFill="1" applyBorder="1" applyAlignment="1">
      <alignment horizontal="center" vertical="center" wrapText="1"/>
    </xf>
    <xf numFmtId="0" fontId="0" fillId="4" borderId="26" xfId="0" applyFill="1" applyBorder="1" applyAlignment="1">
      <alignment horizontal="center" vertical="center" wrapText="1"/>
    </xf>
    <xf numFmtId="0" fontId="5" fillId="4" borderId="122" xfId="0" applyFont="1" applyFill="1" applyBorder="1" applyAlignment="1">
      <alignment horizontal="center" vertical="center"/>
    </xf>
    <xf numFmtId="0" fontId="0" fillId="4" borderId="83" xfId="0" applyFill="1" applyBorder="1" applyAlignment="1">
      <alignment horizontal="center" vertical="center"/>
    </xf>
    <xf numFmtId="0" fontId="0" fillId="4" borderId="122" xfId="0" applyFill="1" applyBorder="1" applyAlignment="1">
      <alignment horizontal="center" vertical="center"/>
    </xf>
    <xf numFmtId="0" fontId="0" fillId="3" borderId="83" xfId="0" applyFill="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59" fillId="0" borderId="0" xfId="0" applyFont="1" applyAlignment="1">
      <alignment horizontal="center" vertical="center" shrinkToFit="1"/>
    </xf>
    <xf numFmtId="0" fontId="23" fillId="7" borderId="0" xfId="0" applyFont="1" applyFill="1" applyAlignment="1">
      <alignment vertical="center"/>
    </xf>
    <xf numFmtId="0" fontId="42" fillId="9" borderId="0" xfId="0" applyFont="1" applyFill="1" applyAlignment="1">
      <alignment horizontal="center" vertical="center"/>
    </xf>
    <xf numFmtId="0" fontId="18" fillId="0" borderId="0" xfId="0" applyFont="1" applyAlignment="1">
      <alignment horizontal="center" vertical="center"/>
    </xf>
    <xf numFmtId="0" fontId="8" fillId="4" borderId="64" xfId="0" applyFont="1" applyFill="1" applyBorder="1" applyAlignment="1">
      <alignment horizontal="center" vertical="center"/>
    </xf>
    <xf numFmtId="0" fontId="0" fillId="4" borderId="64" xfId="0" applyFill="1" applyBorder="1" applyAlignment="1">
      <alignment horizontal="center" vertical="center"/>
    </xf>
    <xf numFmtId="0" fontId="8" fillId="0" borderId="64" xfId="0" applyFont="1" applyBorder="1" applyAlignment="1">
      <alignment horizontal="center" vertical="center"/>
    </xf>
    <xf numFmtId="0" fontId="0" fillId="0" borderId="64" xfId="0" applyBorder="1" applyAlignment="1">
      <alignment horizontal="center" vertical="center"/>
    </xf>
    <xf numFmtId="0" fontId="33" fillId="0" borderId="8" xfId="0" applyFont="1" applyBorder="1" applyAlignment="1">
      <alignment horizontal="center" vertical="center"/>
    </xf>
    <xf numFmtId="0" fontId="13" fillId="0" borderId="8" xfId="0" applyFont="1" applyBorder="1" applyAlignment="1">
      <alignment horizontal="center" vertical="center"/>
    </xf>
    <xf numFmtId="0" fontId="8" fillId="4" borderId="47" xfId="0" applyFont="1" applyFill="1" applyBorder="1" applyAlignment="1">
      <alignment horizontal="center" vertical="center"/>
    </xf>
    <xf numFmtId="0" fontId="0" fillId="4" borderId="47" xfId="0" applyFill="1" applyBorder="1" applyAlignment="1">
      <alignment horizontal="center" vertical="center"/>
    </xf>
    <xf numFmtId="177" fontId="8" fillId="0" borderId="47" xfId="0" applyNumberFormat="1" applyFont="1" applyBorder="1" applyAlignment="1">
      <alignment horizontal="center" vertical="center"/>
    </xf>
    <xf numFmtId="177" fontId="0" fillId="0" borderId="47" xfId="0" applyNumberFormat="1" applyBorder="1" applyAlignment="1">
      <alignment horizontal="center" vertical="center"/>
    </xf>
    <xf numFmtId="0" fontId="58" fillId="0" borderId="0" xfId="0" applyFont="1" applyAlignment="1">
      <alignment horizontal="left" vertical="center" wrapText="1"/>
    </xf>
    <xf numFmtId="0" fontId="0" fillId="0" borderId="0" xfId="0" applyAlignment="1">
      <alignment horizontal="left" vertical="center" wrapText="1"/>
    </xf>
    <xf numFmtId="0" fontId="53" fillId="0" borderId="39" xfId="0" applyFont="1" applyBorder="1" applyAlignment="1">
      <alignment horizontal="center" vertical="center"/>
    </xf>
    <xf numFmtId="0" fontId="53" fillId="0" borderId="18" xfId="0" applyFont="1" applyBorder="1" applyAlignment="1">
      <alignment horizontal="center" vertical="center"/>
    </xf>
    <xf numFmtId="0" fontId="53" fillId="0" borderId="47" xfId="0" applyFont="1" applyBorder="1">
      <alignment vertical="center"/>
    </xf>
    <xf numFmtId="0" fontId="53" fillId="0" borderId="3" xfId="0" applyFont="1" applyBorder="1">
      <alignment vertical="center"/>
    </xf>
    <xf numFmtId="0" fontId="53" fillId="0" borderId="0" xfId="0" applyFont="1">
      <alignment vertical="center"/>
    </xf>
    <xf numFmtId="0" fontId="53" fillId="0" borderId="18" xfId="0" applyFont="1" applyBorder="1">
      <alignment vertical="center"/>
    </xf>
    <xf numFmtId="0" fontId="53" fillId="0" borderId="55" xfId="0" applyFont="1" applyBorder="1" applyAlignment="1">
      <alignment horizontal="center" vertical="center"/>
    </xf>
    <xf numFmtId="0" fontId="53" fillId="0" borderId="57" xfId="0" applyFont="1" applyBorder="1" applyAlignment="1">
      <alignment horizontal="center" vertical="center"/>
    </xf>
    <xf numFmtId="0" fontId="53" fillId="0" borderId="55" xfId="0" applyFont="1" applyBorder="1" applyAlignment="1">
      <alignment horizontal="center" vertical="center" shrinkToFit="1"/>
    </xf>
    <xf numFmtId="0" fontId="53" fillId="0" borderId="56" xfId="0" applyFont="1" applyBorder="1" applyAlignment="1">
      <alignment horizontal="center" vertical="center" shrinkToFit="1"/>
    </xf>
    <xf numFmtId="0" fontId="53" fillId="0" borderId="57" xfId="0" applyFont="1" applyBorder="1" applyAlignment="1">
      <alignment horizontal="center" vertical="center" shrinkToFit="1"/>
    </xf>
    <xf numFmtId="0" fontId="53" fillId="0" borderId="47" xfId="0" applyFont="1" applyBorder="1" applyAlignment="1">
      <alignment horizontal="center" vertical="center"/>
    </xf>
    <xf numFmtId="0" fontId="53" fillId="0" borderId="60" xfId="0" applyFont="1" applyBorder="1" applyAlignment="1">
      <alignment horizontal="center" vertical="center"/>
    </xf>
    <xf numFmtId="0" fontId="53" fillId="0" borderId="70" xfId="0" applyFont="1" applyBorder="1" applyAlignment="1">
      <alignment horizontal="center" vertical="center"/>
    </xf>
    <xf numFmtId="0" fontId="53" fillId="0" borderId="24" xfId="0" applyFont="1" applyBorder="1" applyAlignment="1">
      <alignment horizontal="center" vertical="center"/>
    </xf>
    <xf numFmtId="0" fontId="53" fillId="0" borderId="24" xfId="0" applyFont="1" applyBorder="1" applyAlignment="1">
      <alignment horizontal="center" vertical="center" shrinkToFit="1"/>
    </xf>
    <xf numFmtId="0" fontId="53" fillId="0" borderId="52" xfId="0" applyFont="1" applyBorder="1" applyAlignment="1">
      <alignment horizontal="center" vertical="center" shrinkToFit="1"/>
    </xf>
    <xf numFmtId="0" fontId="53" fillId="0" borderId="39" xfId="0" applyFont="1" applyBorder="1" applyAlignment="1">
      <alignment horizontal="center" vertical="center" shrinkToFit="1"/>
    </xf>
    <xf numFmtId="0" fontId="53" fillId="0" borderId="44" xfId="0" applyFont="1" applyBorder="1" applyAlignment="1">
      <alignment horizontal="center" vertical="center"/>
    </xf>
    <xf numFmtId="0" fontId="53" fillId="0" borderId="43" xfId="0" applyFont="1" applyBorder="1" applyAlignment="1">
      <alignment horizontal="center" vertical="center"/>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57" xfId="0" applyBorder="1" applyAlignment="1">
      <alignment horizontal="center" vertical="center" shrinkToFit="1"/>
    </xf>
    <xf numFmtId="0" fontId="53" fillId="0" borderId="64" xfId="0" applyFont="1" applyBorder="1">
      <alignment vertical="center"/>
    </xf>
    <xf numFmtId="0" fontId="53" fillId="0" borderId="64" xfId="0" applyFont="1" applyBorder="1" applyAlignment="1">
      <alignment horizontal="center" vertical="center"/>
    </xf>
    <xf numFmtId="0" fontId="53" fillId="0" borderId="67" xfId="0" applyFont="1" applyBorder="1" applyAlignment="1">
      <alignment horizontal="center" vertical="center" shrinkToFit="1"/>
    </xf>
    <xf numFmtId="0" fontId="53" fillId="0" borderId="53" xfId="0" applyFont="1" applyBorder="1" applyAlignment="1">
      <alignment horizontal="center" vertical="center" shrinkToFit="1"/>
    </xf>
    <xf numFmtId="0" fontId="53" fillId="0" borderId="54" xfId="0" applyFont="1" applyBorder="1" applyAlignment="1">
      <alignment horizontal="center" vertical="center" shrinkToFit="1"/>
    </xf>
    <xf numFmtId="0" fontId="53" fillId="0" borderId="54" xfId="0" applyFont="1" applyBorder="1" applyAlignment="1">
      <alignment horizontal="center" vertical="center"/>
    </xf>
    <xf numFmtId="0" fontId="53" fillId="0" borderId="67" xfId="0" applyFont="1" applyBorder="1" applyAlignment="1">
      <alignment horizontal="center" vertical="center"/>
    </xf>
    <xf numFmtId="0" fontId="53" fillId="0" borderId="68" xfId="0" applyFont="1" applyBorder="1" applyAlignment="1">
      <alignment horizontal="center" vertical="center"/>
    </xf>
    <xf numFmtId="0" fontId="53" fillId="0" borderId="69" xfId="0" applyFont="1" applyBorder="1" applyAlignment="1">
      <alignment horizontal="center" vertical="center"/>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55" fillId="9" borderId="0" xfId="0" applyFont="1" applyFill="1" applyAlignment="1">
      <alignment horizontal="center" vertical="center"/>
    </xf>
    <xf numFmtId="0" fontId="36" fillId="0" borderId="0" xfId="0" applyFont="1" applyAlignment="1">
      <alignment horizontal="center" vertical="center"/>
    </xf>
    <xf numFmtId="0" fontId="53" fillId="2" borderId="4" xfId="0" applyFont="1" applyFill="1" applyBorder="1" applyAlignment="1">
      <alignment horizontal="left" vertical="center"/>
    </xf>
    <xf numFmtId="0" fontId="53" fillId="2" borderId="10" xfId="0" applyFont="1" applyFill="1" applyBorder="1" applyAlignment="1">
      <alignment horizontal="left" vertical="center"/>
    </xf>
    <xf numFmtId="0" fontId="53" fillId="0" borderId="1" xfId="0" applyFont="1" applyBorder="1" applyAlignment="1">
      <alignment horizontal="left" vertical="center" shrinkToFit="1"/>
    </xf>
    <xf numFmtId="0" fontId="53" fillId="0" borderId="1" xfId="0" applyFont="1" applyBorder="1" applyAlignment="1">
      <alignment horizontal="center" vertical="center" shrinkToFit="1"/>
    </xf>
    <xf numFmtId="0" fontId="53" fillId="2" borderId="1" xfId="0" applyFont="1" applyFill="1" applyBorder="1">
      <alignment vertical="center"/>
    </xf>
    <xf numFmtId="0" fontId="53" fillId="0" borderId="37" xfId="0" applyFont="1" applyBorder="1" applyAlignment="1">
      <alignment horizontal="center" vertical="center"/>
    </xf>
    <xf numFmtId="0" fontId="0" fillId="0" borderId="16" xfId="0" applyBorder="1" applyAlignment="1">
      <alignment horizontal="center" vertical="center"/>
    </xf>
    <xf numFmtId="0" fontId="0" fillId="0" borderId="62" xfId="0" applyBorder="1" applyAlignment="1">
      <alignment horizontal="center" vertical="center"/>
    </xf>
    <xf numFmtId="0" fontId="31" fillId="7" borderId="0" xfId="0" applyFont="1" applyFill="1" applyAlignment="1">
      <alignment vertical="center"/>
    </xf>
    <xf numFmtId="0" fontId="26" fillId="0" borderId="0" xfId="0" applyFont="1" applyAlignment="1">
      <alignment vertical="center"/>
    </xf>
    <xf numFmtId="0" fontId="53" fillId="0" borderId="37"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0" xfId="0" applyFont="1" applyAlignment="1">
      <alignment horizontal="center" vertical="center" wrapText="1"/>
    </xf>
    <xf numFmtId="0" fontId="53" fillId="0" borderId="62"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85" xfId="0" applyFont="1" applyBorder="1" applyAlignment="1">
      <alignment horizontal="center" vertical="center"/>
    </xf>
    <xf numFmtId="0" fontId="53" fillId="0" borderId="0" xfId="0" applyFont="1" applyAlignment="1">
      <alignment horizontal="center" vertical="center"/>
    </xf>
    <xf numFmtId="0" fontId="53" fillId="0" borderId="86" xfId="0" applyFont="1" applyBorder="1" applyAlignment="1">
      <alignment horizontal="center" vertical="center"/>
    </xf>
    <xf numFmtId="0" fontId="53" fillId="0" borderId="87" xfId="0" applyFont="1" applyBorder="1" applyAlignment="1">
      <alignment horizontal="center" vertical="center"/>
    </xf>
    <xf numFmtId="0" fontId="53" fillId="0" borderId="8" xfId="0" applyFont="1" applyBorder="1" applyAlignment="1">
      <alignment horizontal="center" vertical="center"/>
    </xf>
    <xf numFmtId="0" fontId="53" fillId="0" borderId="88" xfId="0" applyFont="1" applyBorder="1" applyAlignment="1">
      <alignment horizontal="center" vertical="center"/>
    </xf>
    <xf numFmtId="0" fontId="53" fillId="0" borderId="62" xfId="0" applyFont="1" applyBorder="1" applyAlignment="1">
      <alignment horizontal="center" vertical="center"/>
    </xf>
    <xf numFmtId="0" fontId="53" fillId="0" borderId="40" xfId="0" applyFont="1" applyBorder="1" applyAlignment="1">
      <alignment horizontal="center" vertical="center"/>
    </xf>
    <xf numFmtId="0" fontId="53" fillId="0" borderId="2" xfId="0" applyFont="1" applyBorder="1" applyAlignment="1">
      <alignment horizontal="center" vertical="center"/>
    </xf>
    <xf numFmtId="0" fontId="53" fillId="0" borderId="16" xfId="0" applyFont="1" applyBorder="1" applyAlignment="1">
      <alignment horizontal="center" vertical="center"/>
    </xf>
    <xf numFmtId="0" fontId="53" fillId="0" borderId="41" xfId="0" applyFont="1" applyBorder="1" applyAlignment="1">
      <alignment horizontal="center" vertical="center"/>
    </xf>
    <xf numFmtId="0" fontId="53" fillId="0" borderId="3" xfId="0" applyFont="1" applyBorder="1" applyAlignment="1">
      <alignment horizontal="center" vertical="center"/>
    </xf>
    <xf numFmtId="0" fontId="53" fillId="0" borderId="1" xfId="0" applyFont="1" applyBorder="1" applyAlignment="1">
      <alignment horizontal="center" vertical="center"/>
    </xf>
    <xf numFmtId="0" fontId="7" fillId="0" borderId="8" xfId="0" applyFont="1" applyBorder="1" applyAlignment="1">
      <alignment horizontal="center" vertical="center"/>
    </xf>
    <xf numFmtId="0" fontId="3" fillId="3" borderId="0" xfId="0" applyFont="1" applyFill="1" applyAlignment="1">
      <alignment horizontal="left" vertical="center"/>
    </xf>
    <xf numFmtId="0" fontId="96" fillId="3" borderId="0" xfId="0" applyFont="1" applyFill="1" applyAlignment="1">
      <alignment horizontal="left" vertical="center"/>
    </xf>
    <xf numFmtId="0" fontId="39" fillId="0" borderId="0" xfId="0" applyFont="1" applyAlignment="1">
      <alignment horizontal="left" vertical="center"/>
    </xf>
    <xf numFmtId="0" fontId="3" fillId="3" borderId="0" xfId="0" applyFont="1" applyFill="1" applyBorder="1">
      <alignment vertical="center"/>
    </xf>
    <xf numFmtId="0" fontId="0" fillId="3" borderId="0" xfId="0" applyFill="1" applyBorder="1">
      <alignment vertical="center"/>
    </xf>
    <xf numFmtId="0" fontId="3" fillId="2" borderId="133" xfId="0" applyFont="1" applyFill="1" applyBorder="1" applyAlignment="1">
      <alignment horizontal="center" vertical="center"/>
    </xf>
    <xf numFmtId="0" fontId="0" fillId="2" borderId="134" xfId="0" applyFill="1" applyBorder="1" applyAlignment="1">
      <alignment horizontal="center" vertical="center"/>
    </xf>
    <xf numFmtId="0" fontId="0" fillId="2" borderId="48" xfId="0" applyFill="1" applyBorder="1" applyAlignment="1">
      <alignment horizontal="center" vertical="center"/>
    </xf>
    <xf numFmtId="0" fontId="49" fillId="12" borderId="0" xfId="0" applyFont="1" applyFill="1" applyAlignment="1">
      <alignment horizontal="center" vertical="center"/>
    </xf>
    <xf numFmtId="0" fontId="50" fillId="12" borderId="0" xfId="0" applyFont="1" applyFill="1" applyAlignment="1">
      <alignment horizontal="center" vertical="center"/>
    </xf>
    <xf numFmtId="0" fontId="0" fillId="2" borderId="48" xfId="0" applyFill="1" applyBorder="1">
      <alignment vertical="center"/>
    </xf>
    <xf numFmtId="0" fontId="3" fillId="0" borderId="0" xfId="0" applyFont="1" applyAlignment="1">
      <alignment vertical="center" wrapText="1"/>
    </xf>
    <xf numFmtId="0" fontId="0" fillId="0" borderId="0" xfId="0" applyFont="1" applyAlignment="1">
      <alignment vertical="center" wrapText="1"/>
    </xf>
    <xf numFmtId="0" fontId="3" fillId="0" borderId="58" xfId="0" applyFont="1" applyBorder="1" applyAlignment="1">
      <alignment vertical="center"/>
    </xf>
    <xf numFmtId="0" fontId="0" fillId="0" borderId="52" xfId="0" applyBorder="1" applyAlignment="1">
      <alignment vertical="center"/>
    </xf>
    <xf numFmtId="0" fontId="0" fillId="0" borderId="77" xfId="0" applyBorder="1" applyAlignment="1">
      <alignment vertical="center"/>
    </xf>
    <xf numFmtId="0" fontId="48" fillId="0" borderId="0" xfId="0" applyFont="1" applyAlignment="1">
      <alignment horizontal="center" vertical="center"/>
    </xf>
    <xf numFmtId="0" fontId="15" fillId="0" borderId="0" xfId="0" applyFont="1" applyAlignment="1">
      <alignment horizontal="center" vertical="center"/>
    </xf>
    <xf numFmtId="0" fontId="44" fillId="15" borderId="0" xfId="0" applyFont="1" applyFill="1" applyAlignment="1">
      <alignment vertical="center"/>
    </xf>
    <xf numFmtId="0" fontId="0" fillId="15" borderId="0" xfId="0" applyFill="1" applyAlignment="1">
      <alignment vertical="center"/>
    </xf>
    <xf numFmtId="177" fontId="3" fillId="0" borderId="0" xfId="0" applyNumberFormat="1" applyFont="1" applyAlignment="1">
      <alignment vertical="center"/>
    </xf>
    <xf numFmtId="0" fontId="43" fillId="0" borderId="4" xfId="0" applyFont="1" applyBorder="1" applyAlignment="1">
      <alignment vertical="center"/>
    </xf>
    <xf numFmtId="0" fontId="0" fillId="0" borderId="94" xfId="0" applyBorder="1" applyAlignment="1">
      <alignment vertical="top"/>
    </xf>
    <xf numFmtId="0" fontId="0" fillId="0" borderId="85" xfId="0" applyBorder="1" applyAlignment="1">
      <alignment vertical="top"/>
    </xf>
    <xf numFmtId="0" fontId="3" fillId="0" borderId="0" xfId="0" applyNumberFormat="1" applyFont="1" applyBorder="1" applyAlignment="1">
      <alignment horizontal="right" vertical="center"/>
    </xf>
    <xf numFmtId="0" fontId="0" fillId="0" borderId="0" xfId="0" applyBorder="1" applyAlignment="1">
      <alignment horizontal="right" vertical="center"/>
    </xf>
    <xf numFmtId="0" fontId="41" fillId="0" borderId="0" xfId="0" applyFont="1" applyAlignment="1">
      <alignment horizontal="justify" vertical="top"/>
    </xf>
    <xf numFmtId="0" fontId="0" fillId="0" borderId="0" xfId="0" applyAlignment="1">
      <alignment vertical="top"/>
    </xf>
    <xf numFmtId="0" fontId="41" fillId="0" borderId="0" xfId="0" applyFont="1" applyAlignment="1">
      <alignment horizontal="justify" vertical="center"/>
    </xf>
    <xf numFmtId="0" fontId="19" fillId="0" borderId="0" xfId="0" applyFont="1" applyAlignment="1">
      <alignment vertical="center"/>
    </xf>
    <xf numFmtId="0" fontId="3" fillId="0" borderId="100" xfId="0" applyFont="1" applyBorder="1" applyAlignment="1">
      <alignment vertical="center"/>
    </xf>
    <xf numFmtId="0" fontId="0" fillId="0" borderId="100" xfId="0" applyBorder="1" applyAlignment="1">
      <alignment vertical="center"/>
    </xf>
    <xf numFmtId="0" fontId="25" fillId="0" borderId="0" xfId="0" applyFont="1" applyBorder="1" applyAlignment="1">
      <alignment horizontal="center" vertical="center"/>
    </xf>
    <xf numFmtId="0" fontId="56" fillId="0" borderId="0" xfId="0" applyFont="1" applyAlignment="1">
      <alignment horizontal="center" vertical="center"/>
    </xf>
    <xf numFmtId="0" fontId="34" fillId="0" borderId="0" xfId="0" applyFont="1" applyAlignment="1">
      <alignment vertical="center" wrapText="1"/>
    </xf>
    <xf numFmtId="0" fontId="44" fillId="0" borderId="3" xfId="0" applyFont="1" applyBorder="1" applyAlignment="1">
      <alignment wrapText="1"/>
    </xf>
    <xf numFmtId="0" fontId="28" fillId="0" borderId="3" xfId="0" applyFont="1" applyBorder="1" applyAlignment="1">
      <alignment wrapText="1"/>
    </xf>
    <xf numFmtId="0" fontId="3" fillId="0" borderId="93" xfId="0" applyFont="1" applyBorder="1" applyAlignment="1">
      <alignment vertical="center"/>
    </xf>
    <xf numFmtId="0" fontId="0" fillId="0" borderId="7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0" fillId="0" borderId="97" xfId="0" applyBorder="1" applyAlignment="1">
      <alignment vertical="center"/>
    </xf>
    <xf numFmtId="0" fontId="44" fillId="0" borderId="4" xfId="0" applyFont="1" applyBorder="1" applyAlignment="1">
      <alignment vertical="center"/>
    </xf>
    <xf numFmtId="0" fontId="28" fillId="0" borderId="10" xfId="0" applyFont="1" applyBorder="1" applyAlignment="1">
      <alignment vertical="center"/>
    </xf>
    <xf numFmtId="0" fontId="44" fillId="0" borderId="41" xfId="0" applyFont="1" applyBorder="1" applyAlignment="1">
      <alignment vertical="center"/>
    </xf>
    <xf numFmtId="0" fontId="28" fillId="0" borderId="8" xfId="0" applyFont="1" applyBorder="1" applyAlignment="1">
      <alignment vertical="center"/>
    </xf>
    <xf numFmtId="0" fontId="0" fillId="0" borderId="40" xfId="0" applyBorder="1" applyAlignment="1">
      <alignment vertical="center"/>
    </xf>
    <xf numFmtId="0" fontId="43" fillId="0" borderId="41" xfId="0" applyFont="1" applyBorder="1" applyAlignment="1">
      <alignment vertical="center"/>
    </xf>
    <xf numFmtId="0" fontId="3" fillId="0" borderId="0" xfId="0" applyFont="1" applyAlignment="1">
      <alignment horizontal="right" vertical="center"/>
    </xf>
    <xf numFmtId="0" fontId="49" fillId="14" borderId="0" xfId="0" applyFont="1" applyFill="1" applyAlignment="1">
      <alignment horizontal="center" vertical="center"/>
    </xf>
    <xf numFmtId="0" fontId="50" fillId="14" borderId="0" xfId="0" applyFont="1" applyFill="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5" fillId="0" borderId="64" xfId="0" applyFont="1" applyBorder="1" applyAlignment="1">
      <alignment horizontal="center" vertical="center"/>
    </xf>
    <xf numFmtId="0" fontId="5" fillId="0" borderId="64" xfId="0" applyFont="1" applyBorder="1" applyAlignment="1">
      <alignment horizontal="center" vertical="center" shrinkToFit="1"/>
    </xf>
    <xf numFmtId="0" fontId="5" fillId="0" borderId="67" xfId="0" applyFont="1" applyBorder="1" applyAlignment="1">
      <alignment horizontal="center" vertical="center"/>
    </xf>
    <xf numFmtId="0" fontId="5" fillId="0" borderId="53"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5" fillId="0" borderId="64" xfId="0" applyFont="1" applyBorder="1" applyAlignment="1">
      <alignment horizontal="center" vertical="center" wrapText="1"/>
    </xf>
    <xf numFmtId="0" fontId="0" fillId="0" borderId="64" xfId="0" applyBorder="1" applyAlignment="1">
      <alignment horizontal="center" vertical="center" wrapText="1"/>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109">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color rgb="FF9C0006"/>
      </font>
      <fill>
        <patternFill>
          <bgColor rgb="FFFFFF99"/>
        </patternFill>
      </fill>
    </dxf>
    <dxf>
      <font>
        <color rgb="FF9C0006"/>
      </font>
      <fill>
        <patternFill>
          <bgColor rgb="FFFFFF99"/>
        </patternFill>
      </fill>
    </dxf>
    <dxf>
      <font>
        <b/>
        <i val="0"/>
        <color rgb="FF0000FF"/>
      </font>
    </dxf>
    <dxf>
      <font>
        <b/>
        <i val="0"/>
        <color rgb="FF0000FF"/>
      </font>
    </dxf>
    <dxf>
      <font>
        <b/>
        <i val="0"/>
        <color rgb="FF0000FF"/>
      </font>
    </dxf>
    <dxf>
      <font>
        <b/>
        <i val="0"/>
        <color rgb="FF0000FF"/>
      </font>
    </dxf>
    <dxf>
      <font>
        <b/>
        <i val="0"/>
        <color rgb="FF0000FF"/>
      </font>
    </dxf>
    <dxf>
      <font>
        <color rgb="FF9C0006"/>
      </font>
      <fill>
        <patternFill>
          <bgColor rgb="FFFFFF99"/>
        </patternFill>
      </fill>
    </dxf>
    <dxf>
      <font>
        <b/>
        <i val="0"/>
        <color rgb="FF0000FF"/>
      </font>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CCFF"/>
      <color rgb="FFFF00FF"/>
      <color rgb="FFFFFF99"/>
      <color rgb="FFFFCC99"/>
      <color rgb="FF66FF66"/>
      <color rgb="FFFFFFCC"/>
      <color rgb="FFFFFF66"/>
      <color rgb="FFFF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114300</xdr:colOff>
      <xdr:row>2</xdr:row>
      <xdr:rowOff>38100</xdr:rowOff>
    </xdr:from>
    <xdr:to>
      <xdr:col>6</xdr:col>
      <xdr:colOff>9525</xdr:colOff>
      <xdr:row>2</xdr:row>
      <xdr:rowOff>342900</xdr:rowOff>
    </xdr:to>
    <xdr:sp macro="" textlink="">
      <xdr:nvSpPr>
        <xdr:cNvPr id="13" name="吹き出し: 四角形 12">
          <a:extLst>
            <a:ext uri="{FF2B5EF4-FFF2-40B4-BE49-F238E27FC236}">
              <a16:creationId xmlns:a16="http://schemas.microsoft.com/office/drawing/2014/main" id="{00000000-0008-0000-0000-00000D000000}"/>
            </a:ext>
          </a:extLst>
        </xdr:cNvPr>
        <xdr:cNvSpPr/>
      </xdr:nvSpPr>
      <xdr:spPr>
        <a:xfrm>
          <a:off x="5105400" y="638175"/>
          <a:ext cx="1409700" cy="304800"/>
        </a:xfrm>
        <a:prstGeom prst="wedgeRectCallout">
          <a:avLst>
            <a:gd name="adj1" fmla="val -32320"/>
            <a:gd name="adj2" fmla="val 503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7</xdr:col>
      <xdr:colOff>114300</xdr:colOff>
      <xdr:row>8</xdr:row>
      <xdr:rowOff>314325</xdr:rowOff>
    </xdr:from>
    <xdr:to>
      <xdr:col>7</xdr:col>
      <xdr:colOff>590550</xdr:colOff>
      <xdr:row>8</xdr:row>
      <xdr:rowOff>619125</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8467725" y="351472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6</xdr:row>
      <xdr:rowOff>38100</xdr:rowOff>
    </xdr:from>
    <xdr:to>
      <xdr:col>7</xdr:col>
      <xdr:colOff>542925</xdr:colOff>
      <xdr:row>6</xdr:row>
      <xdr:rowOff>342900</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8420100" y="226695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704850</xdr:colOff>
      <xdr:row>8</xdr:row>
      <xdr:rowOff>838203</xdr:rowOff>
    </xdr:from>
    <xdr:to>
      <xdr:col>4</xdr:col>
      <xdr:colOff>1009650</xdr:colOff>
      <xdr:row>10</xdr:row>
      <xdr:rowOff>9528</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5400000">
          <a:off x="5467350" y="3971928"/>
          <a:ext cx="762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523875</xdr:colOff>
      <xdr:row>6</xdr:row>
      <xdr:rowOff>323854</xdr:rowOff>
    </xdr:from>
    <xdr:to>
      <xdr:col>4</xdr:col>
      <xdr:colOff>828675</xdr:colOff>
      <xdr:row>7</xdr:row>
      <xdr:rowOff>552454</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rot="5400000">
          <a:off x="5824537" y="2919417"/>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5</xdr:row>
      <xdr:rowOff>19055</xdr:rowOff>
    </xdr:from>
    <xdr:to>
      <xdr:col>4</xdr:col>
      <xdr:colOff>628650</xdr:colOff>
      <xdr:row>6</xdr:row>
      <xdr:rowOff>4</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rot="5400000">
          <a:off x="5748338" y="1900242"/>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17</xdr:row>
      <xdr:rowOff>38100</xdr:rowOff>
    </xdr:from>
    <xdr:to>
      <xdr:col>7</xdr:col>
      <xdr:colOff>542925</xdr:colOff>
      <xdr:row>17</xdr:row>
      <xdr:rowOff>342900</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7886700" y="248602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390525</xdr:colOff>
      <xdr:row>20</xdr:row>
      <xdr:rowOff>28576</xdr:rowOff>
    </xdr:from>
    <xdr:to>
      <xdr:col>4</xdr:col>
      <xdr:colOff>695325</xdr:colOff>
      <xdr:row>20</xdr:row>
      <xdr:rowOff>514351</xdr:rowOff>
    </xdr:to>
    <xdr:sp macro="" textlink="">
      <xdr:nvSpPr>
        <xdr:cNvPr id="9" name="矢印: 右 8">
          <a:extLst>
            <a:ext uri="{FF2B5EF4-FFF2-40B4-BE49-F238E27FC236}">
              <a16:creationId xmlns:a16="http://schemas.microsoft.com/office/drawing/2014/main" id="{00000000-0008-0000-0000-000009000000}"/>
            </a:ext>
          </a:extLst>
        </xdr:cNvPr>
        <xdr:cNvSpPr/>
      </xdr:nvSpPr>
      <xdr:spPr>
        <a:xfrm rot="5400000">
          <a:off x="5748337" y="4443414"/>
          <a:ext cx="4857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17</xdr:row>
      <xdr:rowOff>361953</xdr:rowOff>
    </xdr:from>
    <xdr:to>
      <xdr:col>4</xdr:col>
      <xdr:colOff>647700</xdr:colOff>
      <xdr:row>18</xdr:row>
      <xdr:rowOff>533403</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5400000">
          <a:off x="5672137" y="7453316"/>
          <a:ext cx="54292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16</xdr:row>
      <xdr:rowOff>19055</xdr:rowOff>
    </xdr:from>
    <xdr:to>
      <xdr:col>4</xdr:col>
      <xdr:colOff>628650</xdr:colOff>
      <xdr:row>17</xdr:row>
      <xdr:rowOff>4</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rot="5400000">
          <a:off x="5748338" y="21193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38100</xdr:rowOff>
        </xdr:from>
        <xdr:to>
          <xdr:col>4</xdr:col>
          <xdr:colOff>371475</xdr:colOff>
          <xdr:row>6</xdr:row>
          <xdr:rowOff>304800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00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57150</xdr:rowOff>
        </xdr:from>
        <xdr:to>
          <xdr:col>6</xdr:col>
          <xdr:colOff>333375</xdr:colOff>
          <xdr:row>6</xdr:row>
          <xdr:rowOff>323850</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00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314325</xdr:rowOff>
        </xdr:from>
        <xdr:to>
          <xdr:col>4</xdr:col>
          <xdr:colOff>381000</xdr:colOff>
          <xdr:row>8</xdr:row>
          <xdr:rowOff>581025</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00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304800</xdr:rowOff>
        </xdr:from>
        <xdr:to>
          <xdr:col>6</xdr:col>
          <xdr:colOff>333375</xdr:colOff>
          <xdr:row>8</xdr:row>
          <xdr:rowOff>571500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00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10</xdr:row>
          <xdr:rowOff>76200</xdr:rowOff>
        </xdr:from>
        <xdr:to>
          <xdr:col>2</xdr:col>
          <xdr:colOff>2571750</xdr:colOff>
          <xdr:row>10</xdr:row>
          <xdr:rowOff>342900</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00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66675</xdr:rowOff>
        </xdr:from>
        <xdr:to>
          <xdr:col>8</xdr:col>
          <xdr:colOff>352425</xdr:colOff>
          <xdr:row>6</xdr:row>
          <xdr:rowOff>333375</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00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361950</xdr:rowOff>
        </xdr:from>
        <xdr:to>
          <xdr:col>8</xdr:col>
          <xdr:colOff>342900</xdr:colOff>
          <xdr:row>8</xdr:row>
          <xdr:rowOff>628650</xdr:rowOff>
        </xdr:to>
        <xdr:sp macro="" textlink="">
          <xdr:nvSpPr>
            <xdr:cNvPr id="262154" name="Check Box 10" hidden="1">
              <a:extLst>
                <a:ext uri="{63B3BB69-23CF-44E3-9099-C40C66FF867C}">
                  <a14:compatExt spid="_x0000_s262154"/>
                </a:ext>
                <a:ext uri="{FF2B5EF4-FFF2-40B4-BE49-F238E27FC236}">
                  <a16:creationId xmlns:a16="http://schemas.microsoft.com/office/drawing/2014/main" id="{00000000-0008-0000-0000-00000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914400</xdr:colOff>
      <xdr:row>1</xdr:row>
      <xdr:rowOff>76200</xdr:rowOff>
    </xdr:from>
    <xdr:to>
      <xdr:col>9</xdr:col>
      <xdr:colOff>2114550</xdr:colOff>
      <xdr:row>3</xdr:row>
      <xdr:rowOff>142874</xdr:rowOff>
    </xdr:to>
    <xdr:sp macro="" textlink="">
      <xdr:nvSpPr>
        <xdr:cNvPr id="27" name="吹き出し: 四角形 26">
          <a:extLst>
            <a:ext uri="{FF2B5EF4-FFF2-40B4-BE49-F238E27FC236}">
              <a16:creationId xmlns:a16="http://schemas.microsoft.com/office/drawing/2014/main" id="{00000000-0008-0000-0000-00001B000000}"/>
            </a:ext>
          </a:extLst>
        </xdr:cNvPr>
        <xdr:cNvSpPr/>
      </xdr:nvSpPr>
      <xdr:spPr>
        <a:xfrm>
          <a:off x="7419975" y="447675"/>
          <a:ext cx="3305175" cy="666749"/>
        </a:xfrm>
        <a:prstGeom prst="wedgeRectCallout">
          <a:avLst>
            <a:gd name="adj1" fmla="val -2690"/>
            <a:gd name="adj2" fmla="val 59360"/>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有機的管理</a:t>
          </a:r>
          <a:r>
            <a:rPr kumimoji="1" lang="en-US" altLang="ja-JP" sz="1100">
              <a:solidFill>
                <a:schemeClr val="tx1"/>
              </a:solidFill>
            </a:rPr>
            <a:t>2</a:t>
          </a:r>
          <a:r>
            <a:rPr kumimoji="1" lang="ja-JP" altLang="en-US" sz="1100">
              <a:solidFill>
                <a:schemeClr val="tx1"/>
              </a:solidFill>
            </a:rPr>
            <a:t>年目の終了時期を確認し、以下に続くチェックボックスを選んでください</a:t>
          </a:r>
        </a:p>
      </xdr:txBody>
    </xdr:sp>
    <xdr:clientData/>
  </xdr:twoCellAnchor>
  <xdr:twoCellAnchor>
    <xdr:from>
      <xdr:col>7</xdr:col>
      <xdr:colOff>114300</xdr:colOff>
      <xdr:row>19</xdr:row>
      <xdr:rowOff>66675</xdr:rowOff>
    </xdr:from>
    <xdr:to>
      <xdr:col>7</xdr:col>
      <xdr:colOff>590550</xdr:colOff>
      <xdr:row>19</xdr:row>
      <xdr:rowOff>371475</xdr:rowOff>
    </xdr:to>
    <xdr:sp macro="" textlink="">
      <xdr:nvSpPr>
        <xdr:cNvPr id="29" name="矢印: 右 28">
          <a:extLst>
            <a:ext uri="{FF2B5EF4-FFF2-40B4-BE49-F238E27FC236}">
              <a16:creationId xmlns:a16="http://schemas.microsoft.com/office/drawing/2014/main" id="{00000000-0008-0000-0000-00001D000000}"/>
            </a:ext>
          </a:extLst>
        </xdr:cNvPr>
        <xdr:cNvSpPr/>
      </xdr:nvSpPr>
      <xdr:spPr>
        <a:xfrm>
          <a:off x="7677150" y="71913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17</xdr:row>
      <xdr:rowOff>38100</xdr:rowOff>
    </xdr:from>
    <xdr:to>
      <xdr:col>7</xdr:col>
      <xdr:colOff>542925</xdr:colOff>
      <xdr:row>17</xdr:row>
      <xdr:rowOff>342900</xdr:rowOff>
    </xdr:to>
    <xdr:sp macro="" textlink="">
      <xdr:nvSpPr>
        <xdr:cNvPr id="30" name="矢印: 右 29">
          <a:extLst>
            <a:ext uri="{FF2B5EF4-FFF2-40B4-BE49-F238E27FC236}">
              <a16:creationId xmlns:a16="http://schemas.microsoft.com/office/drawing/2014/main" id="{00000000-0008-0000-0000-00001E000000}"/>
            </a:ext>
          </a:extLst>
        </xdr:cNvPr>
        <xdr:cNvSpPr/>
      </xdr:nvSpPr>
      <xdr:spPr>
        <a:xfrm>
          <a:off x="7629525" y="641985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17</xdr:row>
      <xdr:rowOff>361953</xdr:rowOff>
    </xdr:from>
    <xdr:to>
      <xdr:col>4</xdr:col>
      <xdr:colOff>647700</xdr:colOff>
      <xdr:row>18</xdr:row>
      <xdr:rowOff>533403</xdr:rowOff>
    </xdr:to>
    <xdr:sp macro="" textlink="">
      <xdr:nvSpPr>
        <xdr:cNvPr id="31" name="矢印: 右 30">
          <a:extLst>
            <a:ext uri="{FF2B5EF4-FFF2-40B4-BE49-F238E27FC236}">
              <a16:creationId xmlns:a16="http://schemas.microsoft.com/office/drawing/2014/main" id="{00000000-0008-0000-0000-00001F000000}"/>
            </a:ext>
          </a:extLst>
        </xdr:cNvPr>
        <xdr:cNvSpPr/>
      </xdr:nvSpPr>
      <xdr:spPr>
        <a:xfrm rot="5400000">
          <a:off x="5295900" y="6781803"/>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16</xdr:row>
      <xdr:rowOff>19055</xdr:rowOff>
    </xdr:from>
    <xdr:to>
      <xdr:col>4</xdr:col>
      <xdr:colOff>628650</xdr:colOff>
      <xdr:row>17</xdr:row>
      <xdr:rowOff>4</xdr:rowOff>
    </xdr:to>
    <xdr:sp macro="" textlink="">
      <xdr:nvSpPr>
        <xdr:cNvPr id="32" name="矢印: 右 31">
          <a:extLst>
            <a:ext uri="{FF2B5EF4-FFF2-40B4-BE49-F238E27FC236}">
              <a16:creationId xmlns:a16="http://schemas.microsoft.com/office/drawing/2014/main" id="{00000000-0008-0000-0000-000020000000}"/>
            </a:ext>
          </a:extLst>
        </xdr:cNvPr>
        <xdr:cNvSpPr/>
      </xdr:nvSpPr>
      <xdr:spPr>
        <a:xfrm rot="5400000">
          <a:off x="5291138" y="6053142"/>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16</xdr:row>
      <xdr:rowOff>19055</xdr:rowOff>
    </xdr:from>
    <xdr:to>
      <xdr:col>4</xdr:col>
      <xdr:colOff>628650</xdr:colOff>
      <xdr:row>17</xdr:row>
      <xdr:rowOff>4</xdr:rowOff>
    </xdr:to>
    <xdr:sp macro="" textlink="">
      <xdr:nvSpPr>
        <xdr:cNvPr id="34" name="矢印: 右 33">
          <a:extLst>
            <a:ext uri="{FF2B5EF4-FFF2-40B4-BE49-F238E27FC236}">
              <a16:creationId xmlns:a16="http://schemas.microsoft.com/office/drawing/2014/main" id="{00000000-0008-0000-0000-000022000000}"/>
            </a:ext>
          </a:extLst>
        </xdr:cNvPr>
        <xdr:cNvSpPr/>
      </xdr:nvSpPr>
      <xdr:spPr>
        <a:xfrm rot="5400000">
          <a:off x="5291138" y="6053142"/>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17</xdr:row>
          <xdr:rowOff>38100</xdr:rowOff>
        </xdr:from>
        <xdr:to>
          <xdr:col>4</xdr:col>
          <xdr:colOff>371475</xdr:colOff>
          <xdr:row>17</xdr:row>
          <xdr:rowOff>304800</xdr:rowOff>
        </xdr:to>
        <xdr:sp macro="" textlink="">
          <xdr:nvSpPr>
            <xdr:cNvPr id="262155" name="Check Box 11" hidden="1">
              <a:extLst>
                <a:ext uri="{63B3BB69-23CF-44E3-9099-C40C66FF867C}">
                  <a14:compatExt spid="_x0000_s262155"/>
                </a:ext>
                <a:ext uri="{FF2B5EF4-FFF2-40B4-BE49-F238E27FC236}">
                  <a16:creationId xmlns:a16="http://schemas.microsoft.com/office/drawing/2014/main" id="{00000000-0008-0000-0000-00000B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57150</xdr:rowOff>
        </xdr:from>
        <xdr:to>
          <xdr:col>6</xdr:col>
          <xdr:colOff>333375</xdr:colOff>
          <xdr:row>17</xdr:row>
          <xdr:rowOff>323850</xdr:rowOff>
        </xdr:to>
        <xdr:sp macro="" textlink="">
          <xdr:nvSpPr>
            <xdr:cNvPr id="262156" name="Check Box 12" hidden="1">
              <a:extLst>
                <a:ext uri="{63B3BB69-23CF-44E3-9099-C40C66FF867C}">
                  <a14:compatExt spid="_x0000_s262156"/>
                </a:ext>
                <a:ext uri="{FF2B5EF4-FFF2-40B4-BE49-F238E27FC236}">
                  <a16:creationId xmlns:a16="http://schemas.microsoft.com/office/drawing/2014/main" id="{00000000-0008-0000-0000-00000C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85725</xdr:rowOff>
        </xdr:from>
        <xdr:to>
          <xdr:col>4</xdr:col>
          <xdr:colOff>371475</xdr:colOff>
          <xdr:row>19</xdr:row>
          <xdr:rowOff>352425</xdr:rowOff>
        </xdr:to>
        <xdr:sp macro="" textlink="">
          <xdr:nvSpPr>
            <xdr:cNvPr id="262157" name="Check Box 13" hidden="1">
              <a:extLst>
                <a:ext uri="{63B3BB69-23CF-44E3-9099-C40C66FF867C}">
                  <a14:compatExt spid="_x0000_s262157"/>
                </a:ext>
                <a:ext uri="{FF2B5EF4-FFF2-40B4-BE49-F238E27FC236}">
                  <a16:creationId xmlns:a16="http://schemas.microsoft.com/office/drawing/2014/main" id="{00000000-0008-0000-0000-00000D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57150</xdr:rowOff>
        </xdr:from>
        <xdr:to>
          <xdr:col>6</xdr:col>
          <xdr:colOff>333375</xdr:colOff>
          <xdr:row>19</xdr:row>
          <xdr:rowOff>323850</xdr:rowOff>
        </xdr:to>
        <xdr:sp macro="" textlink="">
          <xdr:nvSpPr>
            <xdr:cNvPr id="262158" name="Check Box 14" hidden="1">
              <a:extLst>
                <a:ext uri="{63B3BB69-23CF-44E3-9099-C40C66FF867C}">
                  <a14:compatExt spid="_x0000_s262158"/>
                </a:ext>
                <a:ext uri="{FF2B5EF4-FFF2-40B4-BE49-F238E27FC236}">
                  <a16:creationId xmlns:a16="http://schemas.microsoft.com/office/drawing/2014/main" id="{00000000-0008-0000-0000-00000E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2524125</xdr:colOff>
          <xdr:row>21</xdr:row>
          <xdr:rowOff>38100</xdr:rowOff>
        </xdr:from>
        <xdr:to>
          <xdr:col>2</xdr:col>
          <xdr:colOff>2828925</xdr:colOff>
          <xdr:row>21</xdr:row>
          <xdr:rowOff>304800</xdr:rowOff>
        </xdr:to>
        <xdr:sp macro="" textlink="">
          <xdr:nvSpPr>
            <xdr:cNvPr id="262159" name="Check Box 15" hidden="1">
              <a:extLst>
                <a:ext uri="{63B3BB69-23CF-44E3-9099-C40C66FF867C}">
                  <a14:compatExt spid="_x0000_s262159"/>
                </a:ext>
                <a:ext uri="{FF2B5EF4-FFF2-40B4-BE49-F238E27FC236}">
                  <a16:creationId xmlns:a16="http://schemas.microsoft.com/office/drawing/2014/main" id="{00000000-0008-0000-0000-00000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695325</xdr:colOff>
      <xdr:row>2</xdr:row>
      <xdr:rowOff>342900</xdr:rowOff>
    </xdr:from>
    <xdr:to>
      <xdr:col>4</xdr:col>
      <xdr:colOff>819150</xdr:colOff>
      <xdr:row>4</xdr:row>
      <xdr:rowOff>114300</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3" idx="2"/>
        </xdr:cNvCxnSpPr>
      </xdr:nvCxnSpPr>
      <xdr:spPr>
        <a:xfrm flipH="1">
          <a:off x="5686425" y="942975"/>
          <a:ext cx="123825"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952500</xdr:colOff>
      <xdr:row>12</xdr:row>
      <xdr:rowOff>28575</xdr:rowOff>
    </xdr:from>
    <xdr:to>
      <xdr:col>9</xdr:col>
      <xdr:colOff>2152650</xdr:colOff>
      <xdr:row>14</xdr:row>
      <xdr:rowOff>161924</xdr:rowOff>
    </xdr:to>
    <xdr:sp macro="" textlink="">
      <xdr:nvSpPr>
        <xdr:cNvPr id="33" name="吹き出し: 四角形 32">
          <a:extLst>
            <a:ext uri="{FF2B5EF4-FFF2-40B4-BE49-F238E27FC236}">
              <a16:creationId xmlns:a16="http://schemas.microsoft.com/office/drawing/2014/main" id="{00000000-0008-0000-0000-000021000000}"/>
            </a:ext>
          </a:extLst>
        </xdr:cNvPr>
        <xdr:cNvSpPr/>
      </xdr:nvSpPr>
      <xdr:spPr>
        <a:xfrm>
          <a:off x="7458075" y="5133975"/>
          <a:ext cx="3305175" cy="666749"/>
        </a:xfrm>
        <a:prstGeom prst="wedgeRectCallout">
          <a:avLst>
            <a:gd name="adj1" fmla="val -5572"/>
            <a:gd name="adj2" fmla="val 63646"/>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有機的管理３年目の終了時期を確認し、以下に続くチェックボックスを選んでください</a:t>
          </a:r>
        </a:p>
      </xdr:txBody>
    </xdr:sp>
    <xdr:clientData/>
  </xdr:twoCellAnchor>
  <xdr:twoCellAnchor>
    <xdr:from>
      <xdr:col>3</xdr:col>
      <xdr:colOff>381000</xdr:colOff>
      <xdr:row>12</xdr:row>
      <xdr:rowOff>95250</xdr:rowOff>
    </xdr:from>
    <xdr:to>
      <xdr:col>4</xdr:col>
      <xdr:colOff>1104900</xdr:colOff>
      <xdr:row>13</xdr:row>
      <xdr:rowOff>238125</xdr:rowOff>
    </xdr:to>
    <xdr:sp macro="" textlink="">
      <xdr:nvSpPr>
        <xdr:cNvPr id="35" name="吹き出し: 四角形 34">
          <a:extLst>
            <a:ext uri="{FF2B5EF4-FFF2-40B4-BE49-F238E27FC236}">
              <a16:creationId xmlns:a16="http://schemas.microsoft.com/office/drawing/2014/main" id="{00000000-0008-0000-0000-000023000000}"/>
            </a:ext>
          </a:extLst>
        </xdr:cNvPr>
        <xdr:cNvSpPr/>
      </xdr:nvSpPr>
      <xdr:spPr>
        <a:xfrm>
          <a:off x="4686300" y="5200650"/>
          <a:ext cx="1409700" cy="304800"/>
        </a:xfrm>
        <a:prstGeom prst="wedgeRectCallout">
          <a:avLst>
            <a:gd name="adj1" fmla="val -32320"/>
            <a:gd name="adj2" fmla="val 503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4</xdr:col>
      <xdr:colOff>781050</xdr:colOff>
      <xdr:row>13</xdr:row>
      <xdr:rowOff>247650</xdr:rowOff>
    </xdr:from>
    <xdr:to>
      <xdr:col>4</xdr:col>
      <xdr:colOff>904875</xdr:colOff>
      <xdr:row>15</xdr:row>
      <xdr:rowOff>19050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a:off x="5772150" y="5514975"/>
          <a:ext cx="123825"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1162050</xdr:colOff>
          <xdr:row>36</xdr:row>
          <xdr:rowOff>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900-00000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0</xdr:rowOff>
        </xdr:from>
        <xdr:to>
          <xdr:col>4</xdr:col>
          <xdr:colOff>28575</xdr:colOff>
          <xdr:row>52</xdr:row>
          <xdr:rowOff>85725</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900-00000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5</xdr:col>
      <xdr:colOff>476250</xdr:colOff>
      <xdr:row>2</xdr:row>
      <xdr:rowOff>123824</xdr:rowOff>
    </xdr:from>
    <xdr:to>
      <xdr:col>6</xdr:col>
      <xdr:colOff>76200</xdr:colOff>
      <xdr:row>5</xdr:row>
      <xdr:rowOff>9525</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524625" y="600074"/>
          <a:ext cx="295275" cy="495301"/>
        </a:xfrm>
        <a:prstGeom prst="rightBrace">
          <a:avLst>
            <a:gd name="adj1" fmla="val 8333"/>
            <a:gd name="adj2" fmla="val 446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2</xdr:row>
      <xdr:rowOff>228600</xdr:rowOff>
    </xdr:from>
    <xdr:to>
      <xdr:col>10</xdr:col>
      <xdr:colOff>619125</xdr:colOff>
      <xdr:row>5</xdr:row>
      <xdr:rowOff>47625</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6896100" y="704850"/>
          <a:ext cx="3209925" cy="4286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5</xdr:col>
      <xdr:colOff>485775</xdr:colOff>
      <xdr:row>7</xdr:row>
      <xdr:rowOff>85724</xdr:rowOff>
    </xdr:from>
    <xdr:to>
      <xdr:col>6</xdr:col>
      <xdr:colOff>76200</xdr:colOff>
      <xdr:row>16</xdr:row>
      <xdr:rowOff>190499</xdr:rowOff>
    </xdr:to>
    <xdr:sp macro="" textlink="">
      <xdr:nvSpPr>
        <xdr:cNvPr id="15" name="右中かっこ 14">
          <a:extLst>
            <a:ext uri="{FF2B5EF4-FFF2-40B4-BE49-F238E27FC236}">
              <a16:creationId xmlns:a16="http://schemas.microsoft.com/office/drawing/2014/main" id="{00000000-0008-0000-0900-00000F000000}"/>
            </a:ext>
          </a:extLst>
        </xdr:cNvPr>
        <xdr:cNvSpPr/>
      </xdr:nvSpPr>
      <xdr:spPr>
        <a:xfrm>
          <a:off x="6534150" y="1590674"/>
          <a:ext cx="285750"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10</xdr:row>
      <xdr:rowOff>142874</xdr:rowOff>
    </xdr:from>
    <xdr:to>
      <xdr:col>11</xdr:col>
      <xdr:colOff>180975</xdr:colOff>
      <xdr:row>13</xdr:row>
      <xdr:rowOff>152399</xdr:rowOff>
    </xdr:to>
    <xdr:sp macro="" textlink="">
      <xdr:nvSpPr>
        <xdr:cNvPr id="16" name="吹き出し: 四角形 15">
          <a:extLst>
            <a:ext uri="{FF2B5EF4-FFF2-40B4-BE49-F238E27FC236}">
              <a16:creationId xmlns:a16="http://schemas.microsoft.com/office/drawing/2014/main" id="{00000000-0008-0000-0900-000010000000}"/>
            </a:ext>
          </a:extLst>
        </xdr:cNvPr>
        <xdr:cNvSpPr/>
      </xdr:nvSpPr>
      <xdr:spPr>
        <a:xfrm>
          <a:off x="6905625" y="2362199"/>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editAs="oneCell">
    <xdr:from>
      <xdr:col>1</xdr:col>
      <xdr:colOff>371475</xdr:colOff>
      <xdr:row>1</xdr:row>
      <xdr:rowOff>19050</xdr:rowOff>
    </xdr:from>
    <xdr:to>
      <xdr:col>2</xdr:col>
      <xdr:colOff>1047750</xdr:colOff>
      <xdr:row>2</xdr:row>
      <xdr:rowOff>188559</xdr:rowOff>
    </xdr:to>
    <xdr:pic>
      <xdr:nvPicPr>
        <xdr:cNvPr id="17" name="図 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
        <a:stretch>
          <a:fillRect/>
        </a:stretch>
      </xdr:blipFill>
      <xdr:spPr>
        <a:xfrm>
          <a:off x="723900" y="257175"/>
          <a:ext cx="1838325" cy="407634"/>
        </a:xfrm>
        <a:prstGeom prst="rect">
          <a:avLst/>
        </a:prstGeom>
      </xdr:spPr>
    </xdr:pic>
    <xdr:clientData/>
  </xdr:twoCellAnchor>
  <xdr:twoCellAnchor>
    <xdr:from>
      <xdr:col>6</xdr:col>
      <xdr:colOff>171450</xdr:colOff>
      <xdr:row>19</xdr:row>
      <xdr:rowOff>57150</xdr:rowOff>
    </xdr:from>
    <xdr:to>
      <xdr:col>12</xdr:col>
      <xdr:colOff>592487</xdr:colOff>
      <xdr:row>29</xdr:row>
      <xdr:rowOff>266700</xdr:rowOff>
    </xdr:to>
    <xdr:sp macro="" textlink="">
      <xdr:nvSpPr>
        <xdr:cNvPr id="19" name="吹き出し: 四角形 18">
          <a:extLst>
            <a:ext uri="{FF2B5EF4-FFF2-40B4-BE49-F238E27FC236}">
              <a16:creationId xmlns:a16="http://schemas.microsoft.com/office/drawing/2014/main" id="{00000000-0008-0000-0900-000013000000}"/>
            </a:ext>
          </a:extLst>
        </xdr:cNvPr>
        <xdr:cNvSpPr/>
      </xdr:nvSpPr>
      <xdr:spPr>
        <a:xfrm>
          <a:off x="7067550" y="4429125"/>
          <a:ext cx="4535837" cy="25336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黄色セルに入力してください</a:t>
          </a:r>
          <a:endParaRPr kumimoji="1" lang="en-US" altLang="ja-JP" sz="2400" b="1"/>
        </a:p>
        <a:p>
          <a:pPr algn="ctr"/>
          <a:endParaRPr kumimoji="1" lang="en-US" altLang="ja-JP" sz="1400" b="1"/>
        </a:p>
        <a:p>
          <a:pPr algn="ctr"/>
          <a:r>
            <a:rPr kumimoji="1" lang="ja-JP" altLang="en-US" sz="1600" b="1"/>
            <a:t>・入力すると背景色が白色に反転します。</a:t>
          </a:r>
          <a:endParaRPr kumimoji="1" lang="en-US" altLang="ja-JP" sz="1600" b="1"/>
        </a:p>
        <a:p>
          <a:pPr algn="l"/>
          <a:r>
            <a:rPr kumimoji="1" lang="ja-JP" altLang="en-US" sz="1600" b="1" baseline="0"/>
            <a:t>   </a:t>
          </a:r>
          <a:r>
            <a:rPr kumimoji="1" lang="ja-JP" altLang="en-US" sz="1600" b="1"/>
            <a:t>・ ”認証更新１回目年月日”は、認証機関から</a:t>
          </a:r>
          <a:endParaRPr kumimoji="1" lang="en-US" altLang="ja-JP" sz="1600" b="1"/>
        </a:p>
        <a:p>
          <a:pPr algn="l"/>
          <a:r>
            <a:rPr kumimoji="1" lang="ja-JP" altLang="en-US" sz="1600" b="1"/>
            <a:t>　の「認証継続通知書」の発行日を記載下さい。</a:t>
          </a:r>
          <a:endParaRPr kumimoji="1" lang="en-US" altLang="ja-JP" sz="1600" b="1"/>
        </a:p>
        <a:p>
          <a:pPr algn="ctr"/>
          <a:endParaRPr kumimoji="1" lang="ja-JP" altLang="en-US" sz="16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48</xdr:row>
          <xdr:rowOff>0</xdr:rowOff>
        </xdr:from>
        <xdr:to>
          <xdr:col>4</xdr:col>
          <xdr:colOff>1152525</xdr:colOff>
          <xdr:row>49</xdr:row>
          <xdr:rowOff>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900-00000A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0</xdr:rowOff>
        </xdr:from>
        <xdr:to>
          <xdr:col>3</xdr:col>
          <xdr:colOff>1152525</xdr:colOff>
          <xdr:row>49</xdr:row>
          <xdr:rowOff>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900-00000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0</xdr:rowOff>
        </xdr:from>
        <xdr:to>
          <xdr:col>2</xdr:col>
          <xdr:colOff>1162050</xdr:colOff>
          <xdr:row>49</xdr:row>
          <xdr:rowOff>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900-00000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668848</xdr:colOff>
      <xdr:row>47</xdr:row>
      <xdr:rowOff>53921</xdr:rowOff>
    </xdr:from>
    <xdr:to>
      <xdr:col>12</xdr:col>
      <xdr:colOff>209550</xdr:colOff>
      <xdr:row>49</xdr:row>
      <xdr:rowOff>158373</xdr:rowOff>
    </xdr:to>
    <xdr:sp macro="" textlink="">
      <xdr:nvSpPr>
        <xdr:cNvPr id="22" name="吹き出し: 四角形 21">
          <a:extLst>
            <a:ext uri="{FF2B5EF4-FFF2-40B4-BE49-F238E27FC236}">
              <a16:creationId xmlns:a16="http://schemas.microsoft.com/office/drawing/2014/main" id="{00000000-0008-0000-0900-000016000000}"/>
            </a:ext>
          </a:extLst>
        </xdr:cNvPr>
        <xdr:cNvSpPr/>
      </xdr:nvSpPr>
      <xdr:spPr>
        <a:xfrm>
          <a:off x="7564948" y="11121971"/>
          <a:ext cx="3655502" cy="742627"/>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427818</xdr:colOff>
      <xdr:row>48</xdr:row>
      <xdr:rowOff>213427</xdr:rowOff>
    </xdr:from>
    <xdr:to>
      <xdr:col>7</xdr:col>
      <xdr:colOff>173391</xdr:colOff>
      <xdr:row>49</xdr:row>
      <xdr:rowOff>72648</xdr:rowOff>
    </xdr:to>
    <xdr:cxnSp macro="">
      <xdr:nvCxnSpPr>
        <xdr:cNvPr id="23" name="直線矢印コネクタ 22">
          <a:extLst>
            <a:ext uri="{FF2B5EF4-FFF2-40B4-BE49-F238E27FC236}">
              <a16:creationId xmlns:a16="http://schemas.microsoft.com/office/drawing/2014/main" id="{00000000-0008-0000-0900-000017000000}"/>
            </a:ext>
          </a:extLst>
        </xdr:cNvPr>
        <xdr:cNvCxnSpPr/>
      </xdr:nvCxnSpPr>
      <xdr:spPr>
        <a:xfrm flipH="1">
          <a:off x="7333443" y="11938702"/>
          <a:ext cx="431373" cy="1068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188284</xdr:colOff>
      <xdr:row>1</xdr:row>
      <xdr:rowOff>188285</xdr:rowOff>
    </xdr:from>
    <xdr:to>
      <xdr:col>7</xdr:col>
      <xdr:colOff>176987</xdr:colOff>
      <xdr:row>3</xdr:row>
      <xdr:rowOff>42140</xdr:rowOff>
    </xdr:to>
    <xdr:pic>
      <xdr:nvPicPr>
        <xdr:cNvPr id="3" name="図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4053662" y="431948"/>
          <a:ext cx="1838325" cy="4076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3</xdr:row>
          <xdr:rowOff>190500</xdr:rowOff>
        </xdr:from>
        <xdr:to>
          <xdr:col>19</xdr:col>
          <xdr:colOff>9525</xdr:colOff>
          <xdr:row>4</xdr:row>
          <xdr:rowOff>200025</xdr:rowOff>
        </xdr:to>
        <xdr:sp macro="" textlink="">
          <xdr:nvSpPr>
            <xdr:cNvPr id="228353" name="Check Box 1" hidden="1">
              <a:extLst>
                <a:ext uri="{63B3BB69-23CF-44E3-9099-C40C66FF867C}">
                  <a14:compatExt spid="_x0000_s228353"/>
                </a:ext>
                <a:ext uri="{FF2B5EF4-FFF2-40B4-BE49-F238E27FC236}">
                  <a16:creationId xmlns:a16="http://schemas.microsoft.com/office/drawing/2014/main" id="{00000000-0008-0000-0C00-000001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xdr:row>
          <xdr:rowOff>190500</xdr:rowOff>
        </xdr:from>
        <xdr:to>
          <xdr:col>24</xdr:col>
          <xdr:colOff>123825</xdr:colOff>
          <xdr:row>4</xdr:row>
          <xdr:rowOff>200025</xdr:rowOff>
        </xdr:to>
        <xdr:sp macro="" textlink="">
          <xdr:nvSpPr>
            <xdr:cNvPr id="228354" name="Check Box 2" hidden="1">
              <a:extLst>
                <a:ext uri="{63B3BB69-23CF-44E3-9099-C40C66FF867C}">
                  <a14:compatExt spid="_x0000_s228354"/>
                </a:ext>
                <a:ext uri="{FF2B5EF4-FFF2-40B4-BE49-F238E27FC236}">
                  <a16:creationId xmlns:a16="http://schemas.microsoft.com/office/drawing/2014/main" id="{00000000-0008-0000-0C00-000002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xdr:row>
          <xdr:rowOff>180975</xdr:rowOff>
        </xdr:from>
        <xdr:to>
          <xdr:col>29</xdr:col>
          <xdr:colOff>152400</xdr:colOff>
          <xdr:row>4</xdr:row>
          <xdr:rowOff>190500</xdr:rowOff>
        </xdr:to>
        <xdr:sp macro="" textlink="">
          <xdr:nvSpPr>
            <xdr:cNvPr id="228355" name="Check Box 3" hidden="1">
              <a:extLst>
                <a:ext uri="{63B3BB69-23CF-44E3-9099-C40C66FF867C}">
                  <a14:compatExt spid="_x0000_s228355"/>
                </a:ext>
                <a:ext uri="{FF2B5EF4-FFF2-40B4-BE49-F238E27FC236}">
                  <a16:creationId xmlns:a16="http://schemas.microsoft.com/office/drawing/2014/main" id="{00000000-0008-0000-0C00-000003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３年目実績</a:t>
              </a:r>
            </a:p>
          </xdr:txBody>
        </xdr:sp>
        <xdr:clientData/>
      </xdr:twoCellAnchor>
    </mc:Choice>
    <mc:Fallback/>
  </mc:AlternateContent>
  <xdr:twoCellAnchor>
    <xdr:from>
      <xdr:col>52</xdr:col>
      <xdr:colOff>171449</xdr:colOff>
      <xdr:row>1</xdr:row>
      <xdr:rowOff>28575</xdr:rowOff>
    </xdr:from>
    <xdr:to>
      <xdr:col>55</xdr:col>
      <xdr:colOff>390525</xdr:colOff>
      <xdr:row>8</xdr:row>
      <xdr:rowOff>200025</xdr:rowOff>
    </xdr:to>
    <xdr:sp macro="" textlink="">
      <xdr:nvSpPr>
        <xdr:cNvPr id="5" name="吹き出し: 四角形 4">
          <a:extLst>
            <a:ext uri="{FF2B5EF4-FFF2-40B4-BE49-F238E27FC236}">
              <a16:creationId xmlns:a16="http://schemas.microsoft.com/office/drawing/2014/main" id="{00000000-0008-0000-0C00-000005000000}"/>
            </a:ext>
          </a:extLst>
        </xdr:cNvPr>
        <xdr:cNvSpPr/>
      </xdr:nvSpPr>
      <xdr:spPr>
        <a:xfrm>
          <a:off x="10496549" y="228600"/>
          <a:ext cx="2933701" cy="1857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作業内容と使用機械・器具の洗浄・清掃方法はﾌﾟﾙﾀﾞｳﾝﾒﾆｭｰから選んでください。</a:t>
          </a:r>
          <a:endParaRPr kumimoji="1" lang="en-US" altLang="ja-JP" sz="1200" b="1"/>
        </a:p>
        <a:p>
          <a:pPr algn="l"/>
          <a:r>
            <a:rPr kumimoji="1" lang="ja-JP" altLang="en-US" sz="1200" b="1"/>
            <a:t>　”その他”の場合は、具体的な内容を備考欄に記入して下さい。</a:t>
          </a:r>
          <a:endParaRPr kumimoji="1" lang="en-US" altLang="ja-JP" sz="1200" b="1"/>
        </a:p>
        <a:p>
          <a:pPr algn="l"/>
          <a:endParaRPr kumimoji="1" lang="ja-JP" altLang="en-US" sz="12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45</xdr:col>
      <xdr:colOff>28575</xdr:colOff>
      <xdr:row>5</xdr:row>
      <xdr:rowOff>9526</xdr:rowOff>
    </xdr:from>
    <xdr:to>
      <xdr:col>45</xdr:col>
      <xdr:colOff>304800</xdr:colOff>
      <xdr:row>6</xdr:row>
      <xdr:rowOff>228601</xdr:rowOff>
    </xdr:to>
    <xdr:sp macro="" textlink="">
      <xdr:nvSpPr>
        <xdr:cNvPr id="2" name="右中かっこ 1">
          <a:extLst>
            <a:ext uri="{FF2B5EF4-FFF2-40B4-BE49-F238E27FC236}">
              <a16:creationId xmlns:a16="http://schemas.microsoft.com/office/drawing/2014/main" id="{00000000-0008-0000-0D00-000002000000}"/>
            </a:ext>
          </a:extLst>
        </xdr:cNvPr>
        <xdr:cNvSpPr/>
      </xdr:nvSpPr>
      <xdr:spPr>
        <a:xfrm>
          <a:off x="8601075" y="115252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390525</xdr:colOff>
      <xdr:row>4</xdr:row>
      <xdr:rowOff>152400</xdr:rowOff>
    </xdr:from>
    <xdr:to>
      <xdr:col>50</xdr:col>
      <xdr:colOff>0</xdr:colOff>
      <xdr:row>7</xdr:row>
      <xdr:rowOff>152400</xdr:rowOff>
    </xdr:to>
    <xdr:sp macro="" textlink="">
      <xdr:nvSpPr>
        <xdr:cNvPr id="3" name="吹き出し: 四角形 2">
          <a:extLst>
            <a:ext uri="{FF2B5EF4-FFF2-40B4-BE49-F238E27FC236}">
              <a16:creationId xmlns:a16="http://schemas.microsoft.com/office/drawing/2014/main" id="{00000000-0008-0000-0D00-000003000000}"/>
            </a:ext>
          </a:extLst>
        </xdr:cNvPr>
        <xdr:cNvSpPr/>
      </xdr:nvSpPr>
      <xdr:spPr>
        <a:xfrm>
          <a:off x="8963025" y="104775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310273" name="Check Box 1" hidden="1">
              <a:extLst>
                <a:ext uri="{63B3BB69-23CF-44E3-9099-C40C66FF867C}">
                  <a14:compatExt spid="_x0000_s310273"/>
                </a:ext>
                <a:ext uri="{FF2B5EF4-FFF2-40B4-BE49-F238E27FC236}">
                  <a16:creationId xmlns:a16="http://schemas.microsoft.com/office/drawing/2014/main" id="{00000000-0008-0000-0E00-000001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310274" name="Check Box 2" hidden="1">
              <a:extLst>
                <a:ext uri="{63B3BB69-23CF-44E3-9099-C40C66FF867C}">
                  <a14:compatExt spid="_x0000_s310274"/>
                </a:ext>
                <a:ext uri="{FF2B5EF4-FFF2-40B4-BE49-F238E27FC236}">
                  <a16:creationId xmlns:a16="http://schemas.microsoft.com/office/drawing/2014/main" id="{00000000-0008-0000-0E00-000002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47626</xdr:rowOff>
    </xdr:from>
    <xdr:to>
      <xdr:col>10</xdr:col>
      <xdr:colOff>247650</xdr:colOff>
      <xdr:row>5</xdr:row>
      <xdr:rowOff>142876</xdr:rowOff>
    </xdr:to>
    <xdr:sp macro="" textlink="">
      <xdr:nvSpPr>
        <xdr:cNvPr id="4" name="右中かっこ 3">
          <a:extLst>
            <a:ext uri="{FF2B5EF4-FFF2-40B4-BE49-F238E27FC236}">
              <a16:creationId xmlns:a16="http://schemas.microsoft.com/office/drawing/2014/main" id="{00000000-0008-0000-0E00-000004000000}"/>
            </a:ext>
          </a:extLst>
        </xdr:cNvPr>
        <xdr:cNvSpPr/>
      </xdr:nvSpPr>
      <xdr:spPr>
        <a:xfrm>
          <a:off x="6724650" y="762001"/>
          <a:ext cx="161925"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495300</xdr:colOff>
      <xdr:row>2</xdr:row>
      <xdr:rowOff>152400</xdr:rowOff>
    </xdr:from>
    <xdr:to>
      <xdr:col>12</xdr:col>
      <xdr:colOff>1543050</xdr:colOff>
      <xdr:row>7</xdr:row>
      <xdr:rowOff>123825</xdr:rowOff>
    </xdr:to>
    <xdr:sp macro="" textlink="">
      <xdr:nvSpPr>
        <xdr:cNvPr id="5" name="吹き出し: 四角形 4">
          <a:extLst>
            <a:ext uri="{FF2B5EF4-FFF2-40B4-BE49-F238E27FC236}">
              <a16:creationId xmlns:a16="http://schemas.microsoft.com/office/drawing/2014/main" id="{00000000-0008-0000-0E00-000005000000}"/>
            </a:ext>
          </a:extLst>
        </xdr:cNvPr>
        <xdr:cNvSpPr/>
      </xdr:nvSpPr>
      <xdr:spPr>
        <a:xfrm>
          <a:off x="7134225" y="6286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310275" name="Check Box 3" hidden="1">
              <a:extLst>
                <a:ext uri="{63B3BB69-23CF-44E3-9099-C40C66FF867C}">
                  <a14:compatExt spid="_x0000_s310275"/>
                </a:ext>
                <a:ext uri="{FF2B5EF4-FFF2-40B4-BE49-F238E27FC236}">
                  <a16:creationId xmlns:a16="http://schemas.microsoft.com/office/drawing/2014/main" id="{00000000-0008-0000-0E00-000003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310276" name="Check Box 4" hidden="1">
              <a:extLst>
                <a:ext uri="{63B3BB69-23CF-44E3-9099-C40C66FF867C}">
                  <a14:compatExt spid="_x0000_s310276"/>
                </a:ext>
                <a:ext uri="{FF2B5EF4-FFF2-40B4-BE49-F238E27FC236}">
                  <a16:creationId xmlns:a16="http://schemas.microsoft.com/office/drawing/2014/main" id="{00000000-0008-0000-0E00-000004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310277" name="Check Box 5" hidden="1">
              <a:extLst>
                <a:ext uri="{63B3BB69-23CF-44E3-9099-C40C66FF867C}">
                  <a14:compatExt spid="_x0000_s310277"/>
                </a:ext>
                <a:ext uri="{FF2B5EF4-FFF2-40B4-BE49-F238E27FC236}">
                  <a16:creationId xmlns:a16="http://schemas.microsoft.com/office/drawing/2014/main" id="{00000000-0008-0000-0E00-000005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590550</xdr:colOff>
      <xdr:row>13</xdr:row>
      <xdr:rowOff>95250</xdr:rowOff>
    </xdr:from>
    <xdr:to>
      <xdr:col>12</xdr:col>
      <xdr:colOff>1638300</xdr:colOff>
      <xdr:row>18</xdr:row>
      <xdr:rowOff>66675</xdr:rowOff>
    </xdr:to>
    <xdr:sp macro="" textlink="">
      <xdr:nvSpPr>
        <xdr:cNvPr id="9" name="吹き出し: 四角形 8">
          <a:extLst>
            <a:ext uri="{FF2B5EF4-FFF2-40B4-BE49-F238E27FC236}">
              <a16:creationId xmlns:a16="http://schemas.microsoft.com/office/drawing/2014/main" id="{00000000-0008-0000-0E00-000009000000}"/>
            </a:ext>
          </a:extLst>
        </xdr:cNvPr>
        <xdr:cNvSpPr/>
      </xdr:nvSpPr>
      <xdr:spPr>
        <a:xfrm>
          <a:off x="7229475" y="31908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190500</xdr:colOff>
      <xdr:row>13</xdr:row>
      <xdr:rowOff>180976</xdr:rowOff>
    </xdr:from>
    <xdr:to>
      <xdr:col>10</xdr:col>
      <xdr:colOff>352425</xdr:colOff>
      <xdr:row>16</xdr:row>
      <xdr:rowOff>38101</xdr:rowOff>
    </xdr:to>
    <xdr:sp macro="" textlink="">
      <xdr:nvSpPr>
        <xdr:cNvPr id="10" name="右中かっこ 9">
          <a:extLst>
            <a:ext uri="{FF2B5EF4-FFF2-40B4-BE49-F238E27FC236}">
              <a16:creationId xmlns:a16="http://schemas.microsoft.com/office/drawing/2014/main" id="{00000000-0008-0000-0E00-00000A000000}"/>
            </a:ext>
          </a:extLst>
        </xdr:cNvPr>
        <xdr:cNvSpPr/>
      </xdr:nvSpPr>
      <xdr:spPr>
        <a:xfrm>
          <a:off x="6829425" y="3276601"/>
          <a:ext cx="161925"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0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295275</xdr:colOff>
          <xdr:row>25</xdr:row>
          <xdr:rowOff>47625</xdr:rowOff>
        </xdr:from>
        <xdr:to>
          <xdr:col>8</xdr:col>
          <xdr:colOff>600075</xdr:colOff>
          <xdr:row>25</xdr:row>
          <xdr:rowOff>295275</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1000-000001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26</xdr:row>
          <xdr:rowOff>47625</xdr:rowOff>
        </xdr:from>
        <xdr:to>
          <xdr:col>8</xdr:col>
          <xdr:colOff>600075</xdr:colOff>
          <xdr:row>26</xdr:row>
          <xdr:rowOff>295275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1000-00000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27</xdr:row>
          <xdr:rowOff>47625</xdr:rowOff>
        </xdr:from>
        <xdr:to>
          <xdr:col>8</xdr:col>
          <xdr:colOff>600075</xdr:colOff>
          <xdr:row>27</xdr:row>
          <xdr:rowOff>295275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1000-000003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28</xdr:row>
          <xdr:rowOff>47625</xdr:rowOff>
        </xdr:from>
        <xdr:to>
          <xdr:col>8</xdr:col>
          <xdr:colOff>600075</xdr:colOff>
          <xdr:row>28</xdr:row>
          <xdr:rowOff>295275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1000-000004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24</xdr:row>
          <xdr:rowOff>47625</xdr:rowOff>
        </xdr:from>
        <xdr:to>
          <xdr:col>8</xdr:col>
          <xdr:colOff>600075</xdr:colOff>
          <xdr:row>24</xdr:row>
          <xdr:rowOff>295275</xdr:rowOff>
        </xdr:to>
        <xdr:sp macro="" textlink="">
          <xdr:nvSpPr>
            <xdr:cNvPr id="259077" name="Check Box 5" hidden="1">
              <a:extLst>
                <a:ext uri="{63B3BB69-23CF-44E3-9099-C40C66FF867C}">
                  <a14:compatExt spid="_x0000_s259077"/>
                </a:ext>
                <a:ext uri="{FF2B5EF4-FFF2-40B4-BE49-F238E27FC236}">
                  <a16:creationId xmlns:a16="http://schemas.microsoft.com/office/drawing/2014/main" id="{00000000-0008-0000-1000-000005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29</xdr:row>
          <xdr:rowOff>47625</xdr:rowOff>
        </xdr:from>
        <xdr:to>
          <xdr:col>8</xdr:col>
          <xdr:colOff>600075</xdr:colOff>
          <xdr:row>29</xdr:row>
          <xdr:rowOff>295275</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10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1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1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306177" name="Check Box 1" hidden="1">
              <a:extLst>
                <a:ext uri="{63B3BB69-23CF-44E3-9099-C40C66FF867C}">
                  <a14:compatExt spid="_x0000_s306177"/>
                </a:ext>
                <a:ext uri="{FF2B5EF4-FFF2-40B4-BE49-F238E27FC236}">
                  <a16:creationId xmlns:a16="http://schemas.microsoft.com/office/drawing/2014/main" id="{00000000-0008-0000-1100-000001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306178" name="Check Box 2" hidden="1">
              <a:extLst>
                <a:ext uri="{63B3BB69-23CF-44E3-9099-C40C66FF867C}">
                  <a14:compatExt spid="_x0000_s306178"/>
                </a:ext>
                <a:ext uri="{FF2B5EF4-FFF2-40B4-BE49-F238E27FC236}">
                  <a16:creationId xmlns:a16="http://schemas.microsoft.com/office/drawing/2014/main" id="{00000000-0008-0000-1100-000002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306179" name="Check Box 3" hidden="1">
              <a:extLst>
                <a:ext uri="{63B3BB69-23CF-44E3-9099-C40C66FF867C}">
                  <a14:compatExt spid="_x0000_s306179"/>
                </a:ext>
                <a:ext uri="{FF2B5EF4-FFF2-40B4-BE49-F238E27FC236}">
                  <a16:creationId xmlns:a16="http://schemas.microsoft.com/office/drawing/2014/main" id="{00000000-0008-0000-1100-000003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306180" name="Check Box 4" hidden="1">
              <a:extLst>
                <a:ext uri="{63B3BB69-23CF-44E3-9099-C40C66FF867C}">
                  <a14:compatExt spid="_x0000_s306180"/>
                </a:ext>
                <a:ext uri="{FF2B5EF4-FFF2-40B4-BE49-F238E27FC236}">
                  <a16:creationId xmlns:a16="http://schemas.microsoft.com/office/drawing/2014/main" id="{00000000-0008-0000-1100-000004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306181" name="Check Box 5" hidden="1">
              <a:extLst>
                <a:ext uri="{63B3BB69-23CF-44E3-9099-C40C66FF867C}">
                  <a14:compatExt spid="_x0000_s306181"/>
                </a:ext>
                <a:ext uri="{FF2B5EF4-FFF2-40B4-BE49-F238E27FC236}">
                  <a16:creationId xmlns:a16="http://schemas.microsoft.com/office/drawing/2014/main" id="{00000000-0008-0000-1100-000005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306182" name="Check Box 6" hidden="1">
              <a:extLst>
                <a:ext uri="{63B3BB69-23CF-44E3-9099-C40C66FF867C}">
                  <a14:compatExt spid="_x0000_s306182"/>
                </a:ext>
                <a:ext uri="{FF2B5EF4-FFF2-40B4-BE49-F238E27FC236}">
                  <a16:creationId xmlns:a16="http://schemas.microsoft.com/office/drawing/2014/main" id="{00000000-0008-0000-1100-000006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306183" name="Check Box 7" hidden="1">
              <a:extLst>
                <a:ext uri="{63B3BB69-23CF-44E3-9099-C40C66FF867C}">
                  <a14:compatExt spid="_x0000_s306183"/>
                </a:ext>
                <a:ext uri="{FF2B5EF4-FFF2-40B4-BE49-F238E27FC236}">
                  <a16:creationId xmlns:a16="http://schemas.microsoft.com/office/drawing/2014/main" id="{00000000-0008-0000-1100-000007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13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13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13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428625</xdr:colOff>
      <xdr:row>6</xdr:row>
      <xdr:rowOff>200025</xdr:rowOff>
    </xdr:from>
    <xdr:to>
      <xdr:col>7</xdr:col>
      <xdr:colOff>485775</xdr:colOff>
      <xdr:row>14</xdr:row>
      <xdr:rowOff>19050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428625" y="1628775"/>
          <a:ext cx="4857750" cy="1724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次ページから</a:t>
          </a:r>
          <a:endParaRPr kumimoji="1" lang="en-US" altLang="ja-JP" sz="3200">
            <a:solidFill>
              <a:sysClr val="windowText" lastClr="000000"/>
            </a:solidFill>
          </a:endParaRPr>
        </a:p>
        <a:p>
          <a:pPr algn="ctr"/>
          <a:r>
            <a:rPr kumimoji="1" lang="ja-JP" altLang="en-US" sz="3200">
              <a:solidFill>
                <a:sysClr val="windowText" lastClr="000000"/>
              </a:solidFill>
            </a:rPr>
            <a:t>実績報告の様式</a:t>
          </a:r>
          <a:endParaRPr kumimoji="1" lang="en-US" altLang="ja-JP" sz="3200">
            <a:solidFill>
              <a:sysClr val="windowText" lastClr="000000"/>
            </a:solidFill>
          </a:endParaRPr>
        </a:p>
        <a:p>
          <a:pPr algn="ctr"/>
          <a:endParaRPr kumimoji="1" lang="ja-JP" altLang="en-US" sz="3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114300</xdr:colOff>
      <xdr:row>8</xdr:row>
      <xdr:rowOff>314325</xdr:rowOff>
    </xdr:from>
    <xdr:to>
      <xdr:col>7</xdr:col>
      <xdr:colOff>590550</xdr:colOff>
      <xdr:row>8</xdr:row>
      <xdr:rowOff>619125</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7677150" y="321945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6</xdr:row>
      <xdr:rowOff>38100</xdr:rowOff>
    </xdr:from>
    <xdr:to>
      <xdr:col>7</xdr:col>
      <xdr:colOff>542925</xdr:colOff>
      <xdr:row>6</xdr:row>
      <xdr:rowOff>342900</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7629525" y="19716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9</xdr:row>
      <xdr:rowOff>19050</xdr:rowOff>
    </xdr:from>
    <xdr:to>
      <xdr:col>4</xdr:col>
      <xdr:colOff>857250</xdr:colOff>
      <xdr:row>10</xdr:row>
      <xdr:rowOff>28578</xdr:rowOff>
    </xdr:to>
    <xdr:sp macro="" textlink="">
      <xdr:nvSpPr>
        <xdr:cNvPr id="4" name="矢印: 右 3">
          <a:extLst>
            <a:ext uri="{FF2B5EF4-FFF2-40B4-BE49-F238E27FC236}">
              <a16:creationId xmlns:a16="http://schemas.microsoft.com/office/drawing/2014/main" id="{00000000-0008-0000-0100-000004000000}"/>
            </a:ext>
          </a:extLst>
        </xdr:cNvPr>
        <xdr:cNvSpPr/>
      </xdr:nvSpPr>
      <xdr:spPr>
        <a:xfrm rot="5400000">
          <a:off x="5348286" y="4024314"/>
          <a:ext cx="695328"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7</xdr:row>
      <xdr:rowOff>5</xdr:rowOff>
    </xdr:from>
    <xdr:to>
      <xdr:col>4</xdr:col>
      <xdr:colOff>857250</xdr:colOff>
      <xdr:row>8</xdr:row>
      <xdr:rowOff>5</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5400000">
          <a:off x="5395912" y="2452693"/>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5</xdr:row>
      <xdr:rowOff>19055</xdr:rowOff>
    </xdr:from>
    <xdr:to>
      <xdr:col>4</xdr:col>
      <xdr:colOff>628650</xdr:colOff>
      <xdr:row>6</xdr:row>
      <xdr:rowOff>4</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rot="5400000">
          <a:off x="5291138" y="160496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19</xdr:row>
      <xdr:rowOff>66675</xdr:rowOff>
    </xdr:from>
    <xdr:to>
      <xdr:col>7</xdr:col>
      <xdr:colOff>590550</xdr:colOff>
      <xdr:row>19</xdr:row>
      <xdr:rowOff>371475</xdr:rowOff>
    </xdr:to>
    <xdr:sp macro="" textlink="">
      <xdr:nvSpPr>
        <xdr:cNvPr id="7" name="矢印: 右 6">
          <a:extLst>
            <a:ext uri="{FF2B5EF4-FFF2-40B4-BE49-F238E27FC236}">
              <a16:creationId xmlns:a16="http://schemas.microsoft.com/office/drawing/2014/main" id="{00000000-0008-0000-0100-000007000000}"/>
            </a:ext>
          </a:extLst>
        </xdr:cNvPr>
        <xdr:cNvSpPr/>
      </xdr:nvSpPr>
      <xdr:spPr>
        <a:xfrm>
          <a:off x="7677150" y="71913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17</xdr:row>
      <xdr:rowOff>38100</xdr:rowOff>
    </xdr:from>
    <xdr:to>
      <xdr:col>7</xdr:col>
      <xdr:colOff>542925</xdr:colOff>
      <xdr:row>17</xdr:row>
      <xdr:rowOff>342900</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7629525" y="641985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962025</xdr:colOff>
      <xdr:row>20</xdr:row>
      <xdr:rowOff>38102</xdr:rowOff>
    </xdr:from>
    <xdr:to>
      <xdr:col>4</xdr:col>
      <xdr:colOff>1266825</xdr:colOff>
      <xdr:row>20</xdr:row>
      <xdr:rowOff>523877</xdr:rowOff>
    </xdr:to>
    <xdr:sp macro="" textlink="">
      <xdr:nvSpPr>
        <xdr:cNvPr id="9" name="矢印: 右 8">
          <a:extLst>
            <a:ext uri="{FF2B5EF4-FFF2-40B4-BE49-F238E27FC236}">
              <a16:creationId xmlns:a16="http://schemas.microsoft.com/office/drawing/2014/main" id="{00000000-0008-0000-0100-000009000000}"/>
            </a:ext>
          </a:extLst>
        </xdr:cNvPr>
        <xdr:cNvSpPr/>
      </xdr:nvSpPr>
      <xdr:spPr>
        <a:xfrm rot="5400000">
          <a:off x="5862637" y="8634415"/>
          <a:ext cx="4857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952500</xdr:colOff>
      <xdr:row>18</xdr:row>
      <xdr:rowOff>28580</xdr:rowOff>
    </xdr:from>
    <xdr:to>
      <xdr:col>4</xdr:col>
      <xdr:colOff>1257300</xdr:colOff>
      <xdr:row>18</xdr:row>
      <xdr:rowOff>571505</xdr:rowOff>
    </xdr:to>
    <xdr:sp macro="" textlink="">
      <xdr:nvSpPr>
        <xdr:cNvPr id="10" name="矢印: 右 9">
          <a:extLst>
            <a:ext uri="{FF2B5EF4-FFF2-40B4-BE49-F238E27FC236}">
              <a16:creationId xmlns:a16="http://schemas.microsoft.com/office/drawing/2014/main" id="{00000000-0008-0000-0100-00000A000000}"/>
            </a:ext>
          </a:extLst>
        </xdr:cNvPr>
        <xdr:cNvSpPr/>
      </xdr:nvSpPr>
      <xdr:spPr>
        <a:xfrm rot="5400000">
          <a:off x="5824537" y="7119943"/>
          <a:ext cx="54292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16</xdr:row>
      <xdr:rowOff>19055</xdr:rowOff>
    </xdr:from>
    <xdr:to>
      <xdr:col>4</xdr:col>
      <xdr:colOff>628650</xdr:colOff>
      <xdr:row>17</xdr:row>
      <xdr:rowOff>4</xdr:rowOff>
    </xdr:to>
    <xdr:sp macro="" textlink="">
      <xdr:nvSpPr>
        <xdr:cNvPr id="11" name="矢印: 右 10">
          <a:extLst>
            <a:ext uri="{FF2B5EF4-FFF2-40B4-BE49-F238E27FC236}">
              <a16:creationId xmlns:a16="http://schemas.microsoft.com/office/drawing/2014/main" id="{00000000-0008-0000-0100-00000B000000}"/>
            </a:ext>
          </a:extLst>
        </xdr:cNvPr>
        <xdr:cNvSpPr/>
      </xdr:nvSpPr>
      <xdr:spPr>
        <a:xfrm rot="5400000">
          <a:off x="5291138" y="6053142"/>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38100</xdr:rowOff>
        </xdr:from>
        <xdr:to>
          <xdr:col>4</xdr:col>
          <xdr:colOff>371475</xdr:colOff>
          <xdr:row>6</xdr:row>
          <xdr:rowOff>304800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100-000001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57150</xdr:rowOff>
        </xdr:from>
        <xdr:to>
          <xdr:col>6</xdr:col>
          <xdr:colOff>333375</xdr:colOff>
          <xdr:row>6</xdr:row>
          <xdr:rowOff>323850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100-000002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314325</xdr:rowOff>
        </xdr:from>
        <xdr:to>
          <xdr:col>4</xdr:col>
          <xdr:colOff>381000</xdr:colOff>
          <xdr:row>8</xdr:row>
          <xdr:rowOff>581025</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100-000003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304800</xdr:rowOff>
        </xdr:from>
        <xdr:to>
          <xdr:col>6</xdr:col>
          <xdr:colOff>333375</xdr:colOff>
          <xdr:row>8</xdr:row>
          <xdr:rowOff>571500</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1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10</xdr:row>
          <xdr:rowOff>76200</xdr:rowOff>
        </xdr:from>
        <xdr:to>
          <xdr:col>2</xdr:col>
          <xdr:colOff>2571750</xdr:colOff>
          <xdr:row>10</xdr:row>
          <xdr:rowOff>342900</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1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66675</xdr:rowOff>
        </xdr:from>
        <xdr:to>
          <xdr:col>8</xdr:col>
          <xdr:colOff>352425</xdr:colOff>
          <xdr:row>6</xdr:row>
          <xdr:rowOff>333375</xdr:rowOff>
        </xdr:to>
        <xdr:sp macro="" textlink="">
          <xdr:nvSpPr>
            <xdr:cNvPr id="274438" name="Check Box 6" hidden="1">
              <a:extLst>
                <a:ext uri="{63B3BB69-23CF-44E3-9099-C40C66FF867C}">
                  <a14:compatExt spid="_x0000_s274438"/>
                </a:ext>
                <a:ext uri="{FF2B5EF4-FFF2-40B4-BE49-F238E27FC236}">
                  <a16:creationId xmlns:a16="http://schemas.microsoft.com/office/drawing/2014/main" id="{00000000-0008-0000-0100-000006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361950</xdr:rowOff>
        </xdr:from>
        <xdr:to>
          <xdr:col>8</xdr:col>
          <xdr:colOff>342900</xdr:colOff>
          <xdr:row>8</xdr:row>
          <xdr:rowOff>628650</xdr:rowOff>
        </xdr:to>
        <xdr:sp macro="" textlink="">
          <xdr:nvSpPr>
            <xdr:cNvPr id="274439" name="Check Box 7" hidden="1">
              <a:extLst>
                <a:ext uri="{63B3BB69-23CF-44E3-9099-C40C66FF867C}">
                  <a14:compatExt spid="_x0000_s274439"/>
                </a:ext>
                <a:ext uri="{FF2B5EF4-FFF2-40B4-BE49-F238E27FC236}">
                  <a16:creationId xmlns:a16="http://schemas.microsoft.com/office/drawing/2014/main" id="{00000000-0008-0000-0100-000007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685799</xdr:colOff>
      <xdr:row>9</xdr:row>
      <xdr:rowOff>38100</xdr:rowOff>
    </xdr:from>
    <xdr:to>
      <xdr:col>4</xdr:col>
      <xdr:colOff>152400</xdr:colOff>
      <xdr:row>9</xdr:row>
      <xdr:rowOff>647699</xdr:rowOff>
    </xdr:to>
    <xdr:sp macro="" textlink="">
      <xdr:nvSpPr>
        <xdr:cNvPr id="20" name="吹き出し: 四角形 19">
          <a:extLst>
            <a:ext uri="{FF2B5EF4-FFF2-40B4-BE49-F238E27FC236}">
              <a16:creationId xmlns:a16="http://schemas.microsoft.com/office/drawing/2014/main" id="{00000000-0008-0000-0100-000014000000}"/>
            </a:ext>
          </a:extLst>
        </xdr:cNvPr>
        <xdr:cNvSpPr/>
      </xdr:nvSpPr>
      <xdr:spPr>
        <a:xfrm>
          <a:off x="914399" y="3848100"/>
          <a:ext cx="4229101" cy="609599"/>
        </a:xfrm>
        <a:prstGeom prst="wedgeRectCallout">
          <a:avLst>
            <a:gd name="adj1" fmla="val 48235"/>
            <a:gd name="adj2" fmla="val -127799"/>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例１）有機的管理開始日：</a:t>
          </a:r>
          <a:r>
            <a:rPr kumimoji="1" lang="en-US" altLang="ja-JP" sz="1000">
              <a:solidFill>
                <a:srgbClr val="FF0000"/>
              </a:solidFill>
            </a:rPr>
            <a:t>R5.3.5  </a:t>
          </a:r>
          <a:r>
            <a:rPr kumimoji="1" lang="ja-JP" altLang="en-US" sz="1000">
              <a:solidFill>
                <a:srgbClr val="FF0000"/>
              </a:solidFill>
            </a:rPr>
            <a:t>→　転換</a:t>
          </a:r>
          <a:r>
            <a:rPr kumimoji="1" lang="en-US" altLang="ja-JP" sz="1000">
              <a:solidFill>
                <a:srgbClr val="FF0000"/>
              </a:solidFill>
            </a:rPr>
            <a:t>2</a:t>
          </a:r>
          <a:r>
            <a:rPr kumimoji="1" lang="ja-JP" altLang="en-US" sz="1000">
              <a:solidFill>
                <a:srgbClr val="FF0000"/>
              </a:solidFill>
            </a:rPr>
            <a:t>年目の終了時期</a:t>
          </a:r>
          <a:r>
            <a:rPr kumimoji="1" lang="en-US" altLang="ja-JP" sz="1000">
              <a:solidFill>
                <a:srgbClr val="FF0000"/>
              </a:solidFill>
            </a:rPr>
            <a:t>:R7.3.4</a:t>
          </a:r>
        </a:p>
        <a:p>
          <a:pPr algn="l"/>
          <a:r>
            <a:rPr kumimoji="1" lang="ja-JP" altLang="en-US" sz="1000">
              <a:solidFill>
                <a:srgbClr val="FF0000"/>
              </a:solidFill>
            </a:rPr>
            <a:t>　　　なので”はい”</a:t>
          </a:r>
          <a:endParaRPr kumimoji="1" lang="en-US" altLang="ja-JP" sz="1000">
            <a:solidFill>
              <a:srgbClr val="FF0000"/>
            </a:solidFill>
          </a:endParaRP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editAs="oneCell">
    <xdr:from>
      <xdr:col>1</xdr:col>
      <xdr:colOff>190500</xdr:colOff>
      <xdr:row>0</xdr:row>
      <xdr:rowOff>276226</xdr:rowOff>
    </xdr:from>
    <xdr:to>
      <xdr:col>2</xdr:col>
      <xdr:colOff>1343025</xdr:colOff>
      <xdr:row>2</xdr:row>
      <xdr:rowOff>83785</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419100" y="276226"/>
          <a:ext cx="1838325" cy="407634"/>
        </a:xfrm>
        <a:prstGeom prst="rect">
          <a:avLst/>
        </a:prstGeom>
      </xdr:spPr>
    </xdr:pic>
    <xdr:clientData/>
  </xdr:twoCellAnchor>
  <xdr:twoCellAnchor>
    <xdr:from>
      <xdr:col>4</xdr:col>
      <xdr:colOff>323850</xdr:colOff>
      <xdr:row>16</xdr:row>
      <xdr:rowOff>19055</xdr:rowOff>
    </xdr:from>
    <xdr:to>
      <xdr:col>4</xdr:col>
      <xdr:colOff>628650</xdr:colOff>
      <xdr:row>17</xdr:row>
      <xdr:rowOff>4</xdr:rowOff>
    </xdr:to>
    <xdr:sp macro="" textlink="">
      <xdr:nvSpPr>
        <xdr:cNvPr id="27" name="矢印: 右 26">
          <a:extLst>
            <a:ext uri="{FF2B5EF4-FFF2-40B4-BE49-F238E27FC236}">
              <a16:creationId xmlns:a16="http://schemas.microsoft.com/office/drawing/2014/main" id="{00000000-0008-0000-0100-00001B000000}"/>
            </a:ext>
          </a:extLst>
        </xdr:cNvPr>
        <xdr:cNvSpPr/>
      </xdr:nvSpPr>
      <xdr:spPr>
        <a:xfrm rot="5400000">
          <a:off x="5291138" y="160496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17</xdr:row>
          <xdr:rowOff>38100</xdr:rowOff>
        </xdr:from>
        <xdr:to>
          <xdr:col>4</xdr:col>
          <xdr:colOff>371475</xdr:colOff>
          <xdr:row>17</xdr:row>
          <xdr:rowOff>304800</xdr:rowOff>
        </xdr:to>
        <xdr:sp macro="" textlink="">
          <xdr:nvSpPr>
            <xdr:cNvPr id="274440" name="Check Box 8" hidden="1">
              <a:extLst>
                <a:ext uri="{63B3BB69-23CF-44E3-9099-C40C66FF867C}">
                  <a14:compatExt spid="_x0000_s274440"/>
                </a:ext>
                <a:ext uri="{FF2B5EF4-FFF2-40B4-BE49-F238E27FC236}">
                  <a16:creationId xmlns:a16="http://schemas.microsoft.com/office/drawing/2014/main" id="{00000000-0008-0000-0100-000008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57150</xdr:rowOff>
        </xdr:from>
        <xdr:to>
          <xdr:col>6</xdr:col>
          <xdr:colOff>333375</xdr:colOff>
          <xdr:row>17</xdr:row>
          <xdr:rowOff>323850</xdr:rowOff>
        </xdr:to>
        <xdr:sp macro="" textlink="">
          <xdr:nvSpPr>
            <xdr:cNvPr id="274442" name="Check Box 10" hidden="1">
              <a:extLst>
                <a:ext uri="{63B3BB69-23CF-44E3-9099-C40C66FF867C}">
                  <a14:compatExt spid="_x0000_s274442"/>
                </a:ext>
                <a:ext uri="{FF2B5EF4-FFF2-40B4-BE49-F238E27FC236}">
                  <a16:creationId xmlns:a16="http://schemas.microsoft.com/office/drawing/2014/main" id="{00000000-0008-0000-0100-00000A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85725</xdr:rowOff>
        </xdr:from>
        <xdr:to>
          <xdr:col>4</xdr:col>
          <xdr:colOff>371475</xdr:colOff>
          <xdr:row>19</xdr:row>
          <xdr:rowOff>352425</xdr:rowOff>
        </xdr:to>
        <xdr:sp macro="" textlink="">
          <xdr:nvSpPr>
            <xdr:cNvPr id="274444" name="Check Box 12" hidden="1">
              <a:extLst>
                <a:ext uri="{63B3BB69-23CF-44E3-9099-C40C66FF867C}">
                  <a14:compatExt spid="_x0000_s274444"/>
                </a:ext>
                <a:ext uri="{FF2B5EF4-FFF2-40B4-BE49-F238E27FC236}">
                  <a16:creationId xmlns:a16="http://schemas.microsoft.com/office/drawing/2014/main" id="{00000000-0008-0000-0100-00000C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57150</xdr:rowOff>
        </xdr:from>
        <xdr:to>
          <xdr:col>6</xdr:col>
          <xdr:colOff>333375</xdr:colOff>
          <xdr:row>19</xdr:row>
          <xdr:rowOff>323850</xdr:rowOff>
        </xdr:to>
        <xdr:sp macro="" textlink="">
          <xdr:nvSpPr>
            <xdr:cNvPr id="274446" name="Check Box 14" hidden="1">
              <a:extLst>
                <a:ext uri="{63B3BB69-23CF-44E3-9099-C40C66FF867C}">
                  <a14:compatExt spid="_x0000_s274446"/>
                </a:ext>
                <a:ext uri="{FF2B5EF4-FFF2-40B4-BE49-F238E27FC236}">
                  <a16:creationId xmlns:a16="http://schemas.microsoft.com/office/drawing/2014/main" id="{00000000-0008-0000-0100-00000E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2524125</xdr:colOff>
          <xdr:row>21</xdr:row>
          <xdr:rowOff>28575</xdr:rowOff>
        </xdr:from>
        <xdr:to>
          <xdr:col>2</xdr:col>
          <xdr:colOff>2828925</xdr:colOff>
          <xdr:row>21</xdr:row>
          <xdr:rowOff>295275</xdr:rowOff>
        </xdr:to>
        <xdr:sp macro="" textlink="">
          <xdr:nvSpPr>
            <xdr:cNvPr id="274448" name="Check Box 16" hidden="1">
              <a:extLst>
                <a:ext uri="{63B3BB69-23CF-44E3-9099-C40C66FF867C}">
                  <a14:compatExt spid="_x0000_s274448"/>
                </a:ext>
                <a:ext uri="{FF2B5EF4-FFF2-40B4-BE49-F238E27FC236}">
                  <a16:creationId xmlns:a16="http://schemas.microsoft.com/office/drawing/2014/main" id="{00000000-0008-0000-0100-000010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xdr:row>
      <xdr:rowOff>19050</xdr:rowOff>
    </xdr:from>
    <xdr:to>
      <xdr:col>5</xdr:col>
      <xdr:colOff>85725</xdr:colOff>
      <xdr:row>2</xdr:row>
      <xdr:rowOff>323850</xdr:rowOff>
    </xdr:to>
    <xdr:sp macro="" textlink="">
      <xdr:nvSpPr>
        <xdr:cNvPr id="32" name="吹き出し: 四角形 31">
          <a:extLst>
            <a:ext uri="{FF2B5EF4-FFF2-40B4-BE49-F238E27FC236}">
              <a16:creationId xmlns:a16="http://schemas.microsoft.com/office/drawing/2014/main" id="{00000000-0008-0000-0100-000020000000}"/>
            </a:ext>
          </a:extLst>
        </xdr:cNvPr>
        <xdr:cNvSpPr/>
      </xdr:nvSpPr>
      <xdr:spPr>
        <a:xfrm>
          <a:off x="5029200" y="619125"/>
          <a:ext cx="1409700" cy="304800"/>
        </a:xfrm>
        <a:prstGeom prst="wedgeRectCallout">
          <a:avLst>
            <a:gd name="adj1" fmla="val -32320"/>
            <a:gd name="adj2" fmla="val 503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4</xdr:col>
      <xdr:colOff>619125</xdr:colOff>
      <xdr:row>2</xdr:row>
      <xdr:rowOff>323850</xdr:rowOff>
    </xdr:from>
    <xdr:to>
      <xdr:col>4</xdr:col>
      <xdr:colOff>742950</xdr:colOff>
      <xdr:row>4</xdr:row>
      <xdr:rowOff>95250</xdr:rowOff>
    </xdr:to>
    <xdr:cxnSp macro="">
      <xdr:nvCxnSpPr>
        <xdr:cNvPr id="34" name="直線矢印コネクタ 33">
          <a:extLst>
            <a:ext uri="{FF2B5EF4-FFF2-40B4-BE49-F238E27FC236}">
              <a16:creationId xmlns:a16="http://schemas.microsoft.com/office/drawing/2014/main" id="{00000000-0008-0000-0100-000022000000}"/>
            </a:ext>
          </a:extLst>
        </xdr:cNvPr>
        <xdr:cNvCxnSpPr>
          <a:stCxn id="32" idx="2"/>
        </xdr:cNvCxnSpPr>
      </xdr:nvCxnSpPr>
      <xdr:spPr>
        <a:xfrm flipH="1">
          <a:off x="5610225" y="923925"/>
          <a:ext cx="123825"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152399</xdr:colOff>
      <xdr:row>7</xdr:row>
      <xdr:rowOff>47625</xdr:rowOff>
    </xdr:from>
    <xdr:to>
      <xdr:col>10</xdr:col>
      <xdr:colOff>9525</xdr:colOff>
      <xdr:row>7</xdr:row>
      <xdr:rowOff>581025</xdr:rowOff>
    </xdr:to>
    <xdr:sp macro="" textlink="">
      <xdr:nvSpPr>
        <xdr:cNvPr id="38" name="吹き出し: 四角形 37">
          <a:extLst>
            <a:ext uri="{FF2B5EF4-FFF2-40B4-BE49-F238E27FC236}">
              <a16:creationId xmlns:a16="http://schemas.microsoft.com/office/drawing/2014/main" id="{00000000-0008-0000-0100-000026000000}"/>
            </a:ext>
          </a:extLst>
        </xdr:cNvPr>
        <xdr:cNvSpPr/>
      </xdr:nvSpPr>
      <xdr:spPr>
        <a:xfrm>
          <a:off x="6505574" y="2352675"/>
          <a:ext cx="4448176" cy="533400"/>
        </a:xfrm>
        <a:prstGeom prst="wedgeRectCallout">
          <a:avLst>
            <a:gd name="adj1" fmla="val -44970"/>
            <a:gd name="adj2" fmla="val -83389"/>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例２）有機的管理開始日：</a:t>
          </a:r>
          <a:r>
            <a:rPr kumimoji="1" lang="en-US" altLang="ja-JP" sz="1000">
              <a:solidFill>
                <a:srgbClr val="FF0000"/>
              </a:solidFill>
            </a:rPr>
            <a:t>R4.3.10  </a:t>
          </a:r>
          <a:r>
            <a:rPr kumimoji="1" lang="ja-JP" altLang="en-US" sz="1000">
              <a:solidFill>
                <a:srgbClr val="FF0000"/>
              </a:solidFill>
            </a:rPr>
            <a:t>→　転換</a:t>
          </a:r>
          <a:r>
            <a:rPr kumimoji="1" lang="en-US" altLang="ja-JP" sz="1000">
              <a:solidFill>
                <a:srgbClr val="FF0000"/>
              </a:solidFill>
            </a:rPr>
            <a:t>2</a:t>
          </a:r>
          <a:r>
            <a:rPr kumimoji="1" lang="ja-JP" altLang="en-US" sz="1000">
              <a:solidFill>
                <a:srgbClr val="FF0000"/>
              </a:solidFill>
            </a:rPr>
            <a:t>年目の終了時期</a:t>
          </a:r>
          <a:r>
            <a:rPr kumimoji="1" lang="en-US" altLang="ja-JP" sz="1000">
              <a:solidFill>
                <a:srgbClr val="FF0000"/>
              </a:solidFill>
            </a:rPr>
            <a:t>:R6.3.9</a:t>
          </a:r>
        </a:p>
        <a:p>
          <a:pPr algn="l"/>
          <a:r>
            <a:rPr kumimoji="1" lang="en-US" altLang="ja-JP" sz="1000">
              <a:solidFill>
                <a:srgbClr val="FF0000"/>
              </a:solidFill>
            </a:rPr>
            <a:t>              </a:t>
          </a:r>
          <a:r>
            <a:rPr kumimoji="1" lang="ja-JP" altLang="en-US" sz="1000">
              <a:solidFill>
                <a:srgbClr val="FF0000"/>
              </a:solidFill>
            </a:rPr>
            <a:t>なので、”いいえ”</a:t>
          </a:r>
          <a:endParaRPr kumimoji="1" lang="en-US" altLang="ja-JP" sz="1000">
            <a:solidFill>
              <a:srgbClr val="FF0000"/>
            </a:solidFill>
          </a:endParaRP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6</xdr:col>
      <xdr:colOff>38099</xdr:colOff>
      <xdr:row>9</xdr:row>
      <xdr:rowOff>47625</xdr:rowOff>
    </xdr:from>
    <xdr:to>
      <xdr:col>9</xdr:col>
      <xdr:colOff>2257424</xdr:colOff>
      <xdr:row>9</xdr:row>
      <xdr:rowOff>581025</xdr:rowOff>
    </xdr:to>
    <xdr:sp macro="" textlink="">
      <xdr:nvSpPr>
        <xdr:cNvPr id="39" name="吹き出し: 四角形 38">
          <a:extLst>
            <a:ext uri="{FF2B5EF4-FFF2-40B4-BE49-F238E27FC236}">
              <a16:creationId xmlns:a16="http://schemas.microsoft.com/office/drawing/2014/main" id="{00000000-0008-0000-0100-000027000000}"/>
            </a:ext>
          </a:extLst>
        </xdr:cNvPr>
        <xdr:cNvSpPr/>
      </xdr:nvSpPr>
      <xdr:spPr>
        <a:xfrm>
          <a:off x="6543674" y="3857625"/>
          <a:ext cx="4324350" cy="533400"/>
        </a:xfrm>
        <a:prstGeom prst="wedgeRectCallout">
          <a:avLst>
            <a:gd name="adj1" fmla="val -42547"/>
            <a:gd name="adj2" fmla="val -12624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例３）有機的管理開始日：</a:t>
          </a:r>
          <a:r>
            <a:rPr kumimoji="1" lang="en-US" altLang="ja-JP" sz="1000">
              <a:solidFill>
                <a:srgbClr val="FF0000"/>
              </a:solidFill>
            </a:rPr>
            <a:t>R5.7.10  </a:t>
          </a:r>
          <a:r>
            <a:rPr kumimoji="1" lang="ja-JP" altLang="en-US" sz="1000">
              <a:solidFill>
                <a:srgbClr val="FF0000"/>
              </a:solidFill>
            </a:rPr>
            <a:t>→　転換</a:t>
          </a:r>
          <a:r>
            <a:rPr kumimoji="1" lang="en-US" altLang="ja-JP" sz="1000">
              <a:solidFill>
                <a:srgbClr val="FF0000"/>
              </a:solidFill>
            </a:rPr>
            <a:t>2</a:t>
          </a:r>
          <a:r>
            <a:rPr kumimoji="1" lang="ja-JP" altLang="en-US" sz="1000">
              <a:solidFill>
                <a:srgbClr val="FF0000"/>
              </a:solidFill>
            </a:rPr>
            <a:t>年目の終了時期</a:t>
          </a:r>
          <a:r>
            <a:rPr kumimoji="1" lang="en-US" altLang="ja-JP" sz="1000">
              <a:solidFill>
                <a:srgbClr val="FF0000"/>
              </a:solidFill>
            </a:rPr>
            <a:t>:R7.7.9</a:t>
          </a:r>
        </a:p>
        <a:p>
          <a:pPr algn="l"/>
          <a:r>
            <a:rPr kumimoji="1" lang="en-US" altLang="ja-JP" sz="1000">
              <a:solidFill>
                <a:srgbClr val="FF0000"/>
              </a:solidFill>
            </a:rPr>
            <a:t>              </a:t>
          </a:r>
          <a:r>
            <a:rPr kumimoji="1" lang="ja-JP" altLang="en-US" sz="1000">
              <a:solidFill>
                <a:srgbClr val="FF0000"/>
              </a:solidFill>
            </a:rPr>
            <a:t>なので、”いいえ”</a:t>
          </a:r>
          <a:endParaRPr kumimoji="1" lang="en-US" altLang="ja-JP" sz="1000">
            <a:solidFill>
              <a:srgbClr val="FF0000"/>
            </a:solidFill>
          </a:endParaRP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2</xdr:col>
      <xdr:colOff>38099</xdr:colOff>
      <xdr:row>7</xdr:row>
      <xdr:rowOff>38100</xdr:rowOff>
    </xdr:from>
    <xdr:to>
      <xdr:col>4</xdr:col>
      <xdr:colOff>190500</xdr:colOff>
      <xdr:row>7</xdr:row>
      <xdr:rowOff>590550</xdr:rowOff>
    </xdr:to>
    <xdr:sp macro="" textlink="">
      <xdr:nvSpPr>
        <xdr:cNvPr id="40" name="吹き出し: 四角形 39">
          <a:extLst>
            <a:ext uri="{FF2B5EF4-FFF2-40B4-BE49-F238E27FC236}">
              <a16:creationId xmlns:a16="http://schemas.microsoft.com/office/drawing/2014/main" id="{00000000-0008-0000-0100-000028000000}"/>
            </a:ext>
          </a:extLst>
        </xdr:cNvPr>
        <xdr:cNvSpPr/>
      </xdr:nvSpPr>
      <xdr:spPr>
        <a:xfrm>
          <a:off x="952499" y="2343150"/>
          <a:ext cx="4229101" cy="552450"/>
        </a:xfrm>
        <a:prstGeom prst="wedgeRectCallout">
          <a:avLst>
            <a:gd name="adj1" fmla="val 47560"/>
            <a:gd name="adj2" fmla="val -95202"/>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例１）有機的管理開始日：</a:t>
          </a:r>
          <a:r>
            <a:rPr kumimoji="1" lang="en-US" altLang="ja-JP" sz="1000">
              <a:solidFill>
                <a:srgbClr val="FF0000"/>
              </a:solidFill>
            </a:rPr>
            <a:t>R5.3.5  </a:t>
          </a:r>
          <a:r>
            <a:rPr kumimoji="1" lang="ja-JP" altLang="en-US" sz="1000">
              <a:solidFill>
                <a:srgbClr val="FF0000"/>
              </a:solidFill>
            </a:rPr>
            <a:t>→　転換</a:t>
          </a:r>
          <a:r>
            <a:rPr kumimoji="1" lang="en-US" altLang="ja-JP" sz="1000">
              <a:solidFill>
                <a:srgbClr val="FF0000"/>
              </a:solidFill>
            </a:rPr>
            <a:t>2</a:t>
          </a:r>
          <a:r>
            <a:rPr kumimoji="1" lang="ja-JP" altLang="en-US" sz="1000">
              <a:solidFill>
                <a:srgbClr val="FF0000"/>
              </a:solidFill>
            </a:rPr>
            <a:t>年目の終了時期</a:t>
          </a:r>
          <a:r>
            <a:rPr kumimoji="1" lang="en-US" altLang="ja-JP" sz="1000">
              <a:solidFill>
                <a:srgbClr val="FF0000"/>
              </a:solidFill>
            </a:rPr>
            <a:t>:R7.3.4</a:t>
          </a:r>
        </a:p>
        <a:p>
          <a:pPr algn="l"/>
          <a:r>
            <a:rPr kumimoji="1" lang="ja-JP" altLang="en-US" sz="1000">
              <a:solidFill>
                <a:srgbClr val="FF0000"/>
              </a:solidFill>
            </a:rPr>
            <a:t>　　　なので”はい”</a:t>
          </a:r>
          <a:endParaRPr kumimoji="1" lang="en-US" altLang="ja-JP" sz="1000">
            <a:solidFill>
              <a:srgbClr val="FF0000"/>
            </a:solidFill>
          </a:endParaRP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5</xdr:col>
      <xdr:colOff>152398</xdr:colOff>
      <xdr:row>18</xdr:row>
      <xdr:rowOff>28576</xdr:rowOff>
    </xdr:from>
    <xdr:to>
      <xdr:col>9</xdr:col>
      <xdr:colOff>2314574</xdr:colOff>
      <xdr:row>18</xdr:row>
      <xdr:rowOff>561976</xdr:rowOff>
    </xdr:to>
    <xdr:sp macro="" textlink="">
      <xdr:nvSpPr>
        <xdr:cNvPr id="41" name="吹き出し: 四角形 40">
          <a:extLst>
            <a:ext uri="{FF2B5EF4-FFF2-40B4-BE49-F238E27FC236}">
              <a16:creationId xmlns:a16="http://schemas.microsoft.com/office/drawing/2014/main" id="{00000000-0008-0000-0100-000029000000}"/>
            </a:ext>
          </a:extLst>
        </xdr:cNvPr>
        <xdr:cNvSpPr/>
      </xdr:nvSpPr>
      <xdr:spPr>
        <a:xfrm>
          <a:off x="6505573" y="7000876"/>
          <a:ext cx="4419601" cy="533400"/>
        </a:xfrm>
        <a:prstGeom prst="wedgeRectCallout">
          <a:avLst>
            <a:gd name="adj1" fmla="val -45349"/>
            <a:gd name="adj2" fmla="val -72675"/>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例２）有機的管理開始日：</a:t>
          </a:r>
          <a:r>
            <a:rPr kumimoji="1" lang="en-US" altLang="ja-JP" sz="1000">
              <a:solidFill>
                <a:srgbClr val="FF0000"/>
              </a:solidFill>
            </a:rPr>
            <a:t>R3.3.10  </a:t>
          </a:r>
          <a:r>
            <a:rPr kumimoji="1" lang="ja-JP" altLang="en-US" sz="1000">
              <a:solidFill>
                <a:srgbClr val="FF0000"/>
              </a:solidFill>
            </a:rPr>
            <a:t>→　転換３年目の終了時期</a:t>
          </a:r>
          <a:r>
            <a:rPr kumimoji="1" lang="en-US" altLang="ja-JP" sz="1000">
              <a:solidFill>
                <a:srgbClr val="FF0000"/>
              </a:solidFill>
            </a:rPr>
            <a:t>:R6.3.9</a:t>
          </a:r>
        </a:p>
        <a:p>
          <a:pPr algn="l"/>
          <a:r>
            <a:rPr kumimoji="1" lang="en-US" altLang="ja-JP" sz="1000">
              <a:solidFill>
                <a:srgbClr val="FF0000"/>
              </a:solidFill>
            </a:rPr>
            <a:t>              </a:t>
          </a:r>
          <a:r>
            <a:rPr kumimoji="1" lang="ja-JP" altLang="en-US" sz="1000">
              <a:solidFill>
                <a:srgbClr val="FF0000"/>
              </a:solidFill>
            </a:rPr>
            <a:t>なので、”いいえ”</a:t>
          </a:r>
          <a:endParaRPr kumimoji="1" lang="en-US" altLang="ja-JP" sz="1000">
            <a:solidFill>
              <a:srgbClr val="FF0000"/>
            </a:solidFill>
          </a:endParaRP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1</xdr:col>
      <xdr:colOff>666750</xdr:colOff>
      <xdr:row>18</xdr:row>
      <xdr:rowOff>47625</xdr:rowOff>
    </xdr:from>
    <xdr:to>
      <xdr:col>4</xdr:col>
      <xdr:colOff>838200</xdr:colOff>
      <xdr:row>18</xdr:row>
      <xdr:rowOff>419101</xdr:rowOff>
    </xdr:to>
    <xdr:sp macro="" textlink="">
      <xdr:nvSpPr>
        <xdr:cNvPr id="43" name="吹き出し: 四角形 42">
          <a:extLst>
            <a:ext uri="{FF2B5EF4-FFF2-40B4-BE49-F238E27FC236}">
              <a16:creationId xmlns:a16="http://schemas.microsoft.com/office/drawing/2014/main" id="{00000000-0008-0000-0100-00002B000000}"/>
            </a:ext>
          </a:extLst>
        </xdr:cNvPr>
        <xdr:cNvSpPr/>
      </xdr:nvSpPr>
      <xdr:spPr>
        <a:xfrm>
          <a:off x="895350" y="7019925"/>
          <a:ext cx="4933950" cy="371476"/>
        </a:xfrm>
        <a:prstGeom prst="wedgeRectCallout">
          <a:avLst>
            <a:gd name="adj1" fmla="val 35924"/>
            <a:gd name="adj2" fmla="val -90805"/>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例１）有機的管理開始日：</a:t>
          </a:r>
          <a:r>
            <a:rPr kumimoji="1" lang="en-US" altLang="ja-JP" sz="1000">
              <a:solidFill>
                <a:srgbClr val="FF0000"/>
              </a:solidFill>
            </a:rPr>
            <a:t>R4.3.10  </a:t>
          </a:r>
          <a:r>
            <a:rPr kumimoji="1" lang="ja-JP" altLang="en-US" sz="1000">
              <a:solidFill>
                <a:srgbClr val="FF0000"/>
              </a:solidFill>
            </a:rPr>
            <a:t>→　転換３年目の終了時期</a:t>
          </a:r>
          <a:r>
            <a:rPr kumimoji="1" lang="en-US" altLang="ja-JP" sz="1000">
              <a:solidFill>
                <a:srgbClr val="FF0000"/>
              </a:solidFill>
            </a:rPr>
            <a:t>:R7.3.9</a:t>
          </a:r>
          <a:r>
            <a:rPr kumimoji="1" lang="ja-JP" altLang="en-US" sz="1000" b="0" i="0" u="none" strike="noStrike">
              <a:solidFill>
                <a:srgbClr val="FF0000"/>
              </a:solidFill>
              <a:effectLst/>
              <a:latin typeface="+mn-lt"/>
              <a:ea typeface="+mn-ea"/>
              <a:cs typeface="+mn-cs"/>
            </a:rPr>
            <a:t>なので　”はい”</a:t>
          </a:r>
          <a:endParaRPr kumimoji="1" lang="en-US" altLang="ja-JP" sz="1000">
            <a:solidFill>
              <a:srgbClr val="FF0000"/>
            </a:solidFill>
          </a:endParaRP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1</xdr:col>
      <xdr:colOff>666750</xdr:colOff>
      <xdr:row>20</xdr:row>
      <xdr:rowOff>47625</xdr:rowOff>
    </xdr:from>
    <xdr:to>
      <xdr:col>4</xdr:col>
      <xdr:colOff>838200</xdr:colOff>
      <xdr:row>20</xdr:row>
      <xdr:rowOff>381001</xdr:rowOff>
    </xdr:to>
    <xdr:sp macro="" textlink="">
      <xdr:nvSpPr>
        <xdr:cNvPr id="44" name="吹き出し: 四角形 43">
          <a:extLst>
            <a:ext uri="{FF2B5EF4-FFF2-40B4-BE49-F238E27FC236}">
              <a16:creationId xmlns:a16="http://schemas.microsoft.com/office/drawing/2014/main" id="{00000000-0008-0000-0100-00002C000000}"/>
            </a:ext>
          </a:extLst>
        </xdr:cNvPr>
        <xdr:cNvSpPr/>
      </xdr:nvSpPr>
      <xdr:spPr>
        <a:xfrm>
          <a:off x="895350" y="8553450"/>
          <a:ext cx="4933950" cy="333376"/>
        </a:xfrm>
        <a:prstGeom prst="wedgeRectCallout">
          <a:avLst>
            <a:gd name="adj1" fmla="val 34766"/>
            <a:gd name="adj2" fmla="val -244724"/>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例１）有機的管理開始日：</a:t>
          </a:r>
          <a:r>
            <a:rPr kumimoji="1" lang="en-US" altLang="ja-JP" sz="1000">
              <a:solidFill>
                <a:srgbClr val="FF0000"/>
              </a:solidFill>
            </a:rPr>
            <a:t>R4.3.10  </a:t>
          </a:r>
          <a:r>
            <a:rPr kumimoji="1" lang="ja-JP" altLang="en-US" sz="1000">
              <a:solidFill>
                <a:srgbClr val="FF0000"/>
              </a:solidFill>
            </a:rPr>
            <a:t>→　転換３年目の終了時期</a:t>
          </a:r>
          <a:r>
            <a:rPr kumimoji="1" lang="en-US" altLang="ja-JP" sz="1000">
              <a:solidFill>
                <a:srgbClr val="FF0000"/>
              </a:solidFill>
            </a:rPr>
            <a:t>:R7.3.9</a:t>
          </a:r>
          <a:r>
            <a:rPr kumimoji="1" lang="ja-JP" altLang="en-US" sz="1000" b="0" i="0" u="none" strike="noStrike">
              <a:solidFill>
                <a:srgbClr val="FF0000"/>
              </a:solidFill>
              <a:effectLst/>
              <a:latin typeface="+mn-lt"/>
              <a:ea typeface="+mn-ea"/>
              <a:cs typeface="+mn-cs"/>
            </a:rPr>
            <a:t>なので　”はい”</a:t>
          </a:r>
          <a:endParaRPr kumimoji="1" lang="en-US" altLang="ja-JP" sz="1000">
            <a:solidFill>
              <a:srgbClr val="FF0000"/>
            </a:solidFill>
          </a:endParaRP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5</xdr:col>
      <xdr:colOff>152398</xdr:colOff>
      <xdr:row>20</xdr:row>
      <xdr:rowOff>38101</xdr:rowOff>
    </xdr:from>
    <xdr:to>
      <xdr:col>9</xdr:col>
      <xdr:colOff>2314574</xdr:colOff>
      <xdr:row>20</xdr:row>
      <xdr:rowOff>571501</xdr:rowOff>
    </xdr:to>
    <xdr:sp macro="" textlink="">
      <xdr:nvSpPr>
        <xdr:cNvPr id="45" name="吹き出し: 四角形 44">
          <a:extLst>
            <a:ext uri="{FF2B5EF4-FFF2-40B4-BE49-F238E27FC236}">
              <a16:creationId xmlns:a16="http://schemas.microsoft.com/office/drawing/2014/main" id="{00000000-0008-0000-0100-00002D000000}"/>
            </a:ext>
          </a:extLst>
        </xdr:cNvPr>
        <xdr:cNvSpPr/>
      </xdr:nvSpPr>
      <xdr:spPr>
        <a:xfrm>
          <a:off x="6505573" y="8543926"/>
          <a:ext cx="4419601" cy="533400"/>
        </a:xfrm>
        <a:prstGeom prst="wedgeRectCallout">
          <a:avLst>
            <a:gd name="adj1" fmla="val -45780"/>
            <a:gd name="adj2" fmla="val -122675"/>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例３）有機的管理開始日：</a:t>
          </a:r>
          <a:r>
            <a:rPr kumimoji="1" lang="en-US" altLang="ja-JP" sz="1000">
              <a:solidFill>
                <a:srgbClr val="FF0000"/>
              </a:solidFill>
            </a:rPr>
            <a:t>R4.4.10  </a:t>
          </a:r>
          <a:r>
            <a:rPr kumimoji="1" lang="ja-JP" altLang="en-US" sz="1000">
              <a:solidFill>
                <a:srgbClr val="FF0000"/>
              </a:solidFill>
            </a:rPr>
            <a:t>→　転換３年目の終了時期</a:t>
          </a:r>
          <a:r>
            <a:rPr kumimoji="1" lang="en-US" altLang="ja-JP" sz="1000">
              <a:solidFill>
                <a:srgbClr val="FF0000"/>
              </a:solidFill>
            </a:rPr>
            <a:t>:R7.4.9</a:t>
          </a:r>
        </a:p>
        <a:p>
          <a:pPr algn="l"/>
          <a:r>
            <a:rPr kumimoji="1" lang="en-US" altLang="ja-JP" sz="1000">
              <a:solidFill>
                <a:srgbClr val="FF0000"/>
              </a:solidFill>
            </a:rPr>
            <a:t>              </a:t>
          </a:r>
          <a:r>
            <a:rPr kumimoji="1" lang="ja-JP" altLang="en-US" sz="1000">
              <a:solidFill>
                <a:srgbClr val="FF0000"/>
              </a:solidFill>
            </a:rPr>
            <a:t>なので、”いいえ”</a:t>
          </a:r>
          <a:endParaRPr kumimoji="1" lang="en-US" altLang="ja-JP" sz="1000">
            <a:solidFill>
              <a:srgbClr val="FF0000"/>
            </a:solidFill>
          </a:endParaRP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2</xdr:col>
      <xdr:colOff>19051</xdr:colOff>
      <xdr:row>21</xdr:row>
      <xdr:rowOff>47625</xdr:rowOff>
    </xdr:from>
    <xdr:to>
      <xdr:col>2</xdr:col>
      <xdr:colOff>2343151</xdr:colOff>
      <xdr:row>22</xdr:row>
      <xdr:rowOff>171450</xdr:rowOff>
    </xdr:to>
    <xdr:sp macro="" textlink="">
      <xdr:nvSpPr>
        <xdr:cNvPr id="46" name="吹き出し: 四角形 45">
          <a:extLst>
            <a:ext uri="{FF2B5EF4-FFF2-40B4-BE49-F238E27FC236}">
              <a16:creationId xmlns:a16="http://schemas.microsoft.com/office/drawing/2014/main" id="{00000000-0008-0000-0100-00002E000000}"/>
            </a:ext>
          </a:extLst>
        </xdr:cNvPr>
        <xdr:cNvSpPr/>
      </xdr:nvSpPr>
      <xdr:spPr>
        <a:xfrm>
          <a:off x="933451" y="9153525"/>
          <a:ext cx="2324100" cy="495300"/>
        </a:xfrm>
        <a:prstGeom prst="wedgeRectCallout">
          <a:avLst>
            <a:gd name="adj1" fmla="val 59574"/>
            <a:gd name="adj2" fmla="val -24725"/>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２項、３項　ともに　”はい”の場合</a:t>
          </a:r>
          <a:endParaRPr kumimoji="1" lang="en-US" altLang="ja-JP" sz="1000">
            <a:solidFill>
              <a:srgbClr val="FF0000"/>
            </a:solidFill>
          </a:endParaRP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6</xdr:col>
      <xdr:colOff>933450</xdr:colOff>
      <xdr:row>1</xdr:row>
      <xdr:rowOff>47625</xdr:rowOff>
    </xdr:from>
    <xdr:to>
      <xdr:col>9</xdr:col>
      <xdr:colOff>2133600</xdr:colOff>
      <xdr:row>3</xdr:row>
      <xdr:rowOff>114299</xdr:rowOff>
    </xdr:to>
    <xdr:sp macro="" textlink="">
      <xdr:nvSpPr>
        <xdr:cNvPr id="42" name="吹き出し: 四角形 41">
          <a:extLst>
            <a:ext uri="{FF2B5EF4-FFF2-40B4-BE49-F238E27FC236}">
              <a16:creationId xmlns:a16="http://schemas.microsoft.com/office/drawing/2014/main" id="{00000000-0008-0000-0100-00002A000000}"/>
            </a:ext>
          </a:extLst>
        </xdr:cNvPr>
        <xdr:cNvSpPr/>
      </xdr:nvSpPr>
      <xdr:spPr>
        <a:xfrm>
          <a:off x="7439025" y="419100"/>
          <a:ext cx="3305175" cy="666749"/>
        </a:xfrm>
        <a:prstGeom prst="wedgeRectCallout">
          <a:avLst>
            <a:gd name="adj1" fmla="val -5572"/>
            <a:gd name="adj2" fmla="val 63646"/>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有機的管理</a:t>
          </a:r>
          <a:r>
            <a:rPr kumimoji="1" lang="en-US" altLang="ja-JP" sz="1100">
              <a:solidFill>
                <a:schemeClr val="tx1"/>
              </a:solidFill>
            </a:rPr>
            <a:t>2</a:t>
          </a:r>
          <a:r>
            <a:rPr kumimoji="1" lang="ja-JP" altLang="en-US" sz="1100">
              <a:solidFill>
                <a:schemeClr val="tx1"/>
              </a:solidFill>
            </a:rPr>
            <a:t>年目の終了時期を確認し、以下に続くチェックボックスを選んでください</a:t>
          </a:r>
        </a:p>
      </xdr:txBody>
    </xdr:sp>
    <xdr:clientData/>
  </xdr:twoCellAnchor>
  <xdr:twoCellAnchor>
    <xdr:from>
      <xdr:col>7</xdr:col>
      <xdr:colOff>76200</xdr:colOff>
      <xdr:row>12</xdr:row>
      <xdr:rowOff>38100</xdr:rowOff>
    </xdr:from>
    <xdr:to>
      <xdr:col>10</xdr:col>
      <xdr:colOff>0</xdr:colOff>
      <xdr:row>14</xdr:row>
      <xdr:rowOff>171449</xdr:rowOff>
    </xdr:to>
    <xdr:sp macro="" textlink="">
      <xdr:nvSpPr>
        <xdr:cNvPr id="47" name="吹き出し: 四角形 46">
          <a:extLst>
            <a:ext uri="{FF2B5EF4-FFF2-40B4-BE49-F238E27FC236}">
              <a16:creationId xmlns:a16="http://schemas.microsoft.com/office/drawing/2014/main" id="{00000000-0008-0000-0100-00002F000000}"/>
            </a:ext>
          </a:extLst>
        </xdr:cNvPr>
        <xdr:cNvSpPr/>
      </xdr:nvSpPr>
      <xdr:spPr>
        <a:xfrm>
          <a:off x="7639050" y="5143500"/>
          <a:ext cx="3305175" cy="666749"/>
        </a:xfrm>
        <a:prstGeom prst="wedgeRectCallout">
          <a:avLst>
            <a:gd name="adj1" fmla="val -5572"/>
            <a:gd name="adj2" fmla="val 63646"/>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有機的管理３年目の終了時期を確認し、以下に続くチェックボックスを選んでください</a:t>
          </a:r>
        </a:p>
      </xdr:txBody>
    </xdr:sp>
    <xdr:clientData/>
  </xdr:twoCellAnchor>
  <xdr:twoCellAnchor>
    <xdr:from>
      <xdr:col>3</xdr:col>
      <xdr:colOff>561975</xdr:colOff>
      <xdr:row>12</xdr:row>
      <xdr:rowOff>104775</xdr:rowOff>
    </xdr:from>
    <xdr:to>
      <xdr:col>4</xdr:col>
      <xdr:colOff>1285875</xdr:colOff>
      <xdr:row>13</xdr:row>
      <xdr:rowOff>247650</xdr:rowOff>
    </xdr:to>
    <xdr:sp macro="" textlink="">
      <xdr:nvSpPr>
        <xdr:cNvPr id="48" name="吹き出し: 四角形 47">
          <a:extLst>
            <a:ext uri="{FF2B5EF4-FFF2-40B4-BE49-F238E27FC236}">
              <a16:creationId xmlns:a16="http://schemas.microsoft.com/office/drawing/2014/main" id="{00000000-0008-0000-0100-000030000000}"/>
            </a:ext>
          </a:extLst>
        </xdr:cNvPr>
        <xdr:cNvSpPr/>
      </xdr:nvSpPr>
      <xdr:spPr>
        <a:xfrm>
          <a:off x="4867275" y="5210175"/>
          <a:ext cx="1409700" cy="304800"/>
        </a:xfrm>
        <a:prstGeom prst="wedgeRectCallout">
          <a:avLst>
            <a:gd name="adj1" fmla="val -32320"/>
            <a:gd name="adj2" fmla="val 503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4</xdr:col>
      <xdr:colOff>457200</xdr:colOff>
      <xdr:row>13</xdr:row>
      <xdr:rowOff>247650</xdr:rowOff>
    </xdr:from>
    <xdr:to>
      <xdr:col>4</xdr:col>
      <xdr:colOff>581025</xdr:colOff>
      <xdr:row>15</xdr:row>
      <xdr:rowOff>19050</xdr:rowOff>
    </xdr:to>
    <xdr:cxnSp macro="">
      <xdr:nvCxnSpPr>
        <xdr:cNvPr id="49" name="直線矢印コネクタ 48">
          <a:extLst>
            <a:ext uri="{FF2B5EF4-FFF2-40B4-BE49-F238E27FC236}">
              <a16:creationId xmlns:a16="http://schemas.microsoft.com/office/drawing/2014/main" id="{00000000-0008-0000-0100-000031000000}"/>
            </a:ext>
          </a:extLst>
        </xdr:cNvPr>
        <xdr:cNvCxnSpPr>
          <a:stCxn id="48" idx="2"/>
        </xdr:cNvCxnSpPr>
      </xdr:nvCxnSpPr>
      <xdr:spPr>
        <a:xfrm flipH="1">
          <a:off x="5448300" y="5514975"/>
          <a:ext cx="123825"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52</xdr:col>
      <xdr:colOff>171449</xdr:colOff>
      <xdr:row>1</xdr:row>
      <xdr:rowOff>28575</xdr:rowOff>
    </xdr:from>
    <xdr:to>
      <xdr:col>55</xdr:col>
      <xdr:colOff>390525</xdr:colOff>
      <xdr:row>8</xdr:row>
      <xdr:rowOff>200025</xdr:rowOff>
    </xdr:to>
    <xdr:sp macro="" textlink="">
      <xdr:nvSpPr>
        <xdr:cNvPr id="5" name="吹き出し: 四角形 4">
          <a:extLst>
            <a:ext uri="{FF2B5EF4-FFF2-40B4-BE49-F238E27FC236}">
              <a16:creationId xmlns:a16="http://schemas.microsoft.com/office/drawing/2014/main" id="{00000000-0008-0000-1500-000005000000}"/>
            </a:ext>
          </a:extLst>
        </xdr:cNvPr>
        <xdr:cNvSpPr/>
      </xdr:nvSpPr>
      <xdr:spPr>
        <a:xfrm>
          <a:off x="10496549" y="228600"/>
          <a:ext cx="2933701" cy="1857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作業内容と使用機械・器具の洗浄・清掃方法はﾌﾟﾙﾀﾞｳﾝﾒﾆｭｰから選んでください。</a:t>
          </a:r>
          <a:endParaRPr kumimoji="1" lang="en-US" altLang="ja-JP" sz="1200" b="1"/>
        </a:p>
        <a:p>
          <a:pPr algn="l"/>
          <a:r>
            <a:rPr kumimoji="1" lang="ja-JP" altLang="en-US" sz="1200" b="1"/>
            <a:t>　”その他”の場合は、具体的な内容を備考欄に記入して下さい。</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14</xdr:col>
          <xdr:colOff>123825</xdr:colOff>
          <xdr:row>3</xdr:row>
          <xdr:rowOff>190500</xdr:rowOff>
        </xdr:from>
        <xdr:to>
          <xdr:col>19</xdr:col>
          <xdr:colOff>76200</xdr:colOff>
          <xdr:row>4</xdr:row>
          <xdr:rowOff>200025</xdr:rowOff>
        </xdr:to>
        <xdr:sp macro="" textlink="">
          <xdr:nvSpPr>
            <xdr:cNvPr id="288772" name="Check Box 4" hidden="1">
              <a:extLst>
                <a:ext uri="{63B3BB69-23CF-44E3-9099-C40C66FF867C}">
                  <a14:compatExt spid="_x0000_s288772"/>
                </a:ext>
                <a:ext uri="{FF2B5EF4-FFF2-40B4-BE49-F238E27FC236}">
                  <a16:creationId xmlns:a16="http://schemas.microsoft.com/office/drawing/2014/main" id="{00000000-0008-0000-1500-000004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xdr:row>
          <xdr:rowOff>190500</xdr:rowOff>
        </xdr:from>
        <xdr:to>
          <xdr:col>25</xdr:col>
          <xdr:colOff>0</xdr:colOff>
          <xdr:row>4</xdr:row>
          <xdr:rowOff>200025</xdr:rowOff>
        </xdr:to>
        <xdr:sp macro="" textlink="">
          <xdr:nvSpPr>
            <xdr:cNvPr id="288773" name="Check Box 5" hidden="1">
              <a:extLst>
                <a:ext uri="{63B3BB69-23CF-44E3-9099-C40C66FF867C}">
                  <a14:compatExt spid="_x0000_s288773"/>
                </a:ext>
                <a:ext uri="{FF2B5EF4-FFF2-40B4-BE49-F238E27FC236}">
                  <a16:creationId xmlns:a16="http://schemas.microsoft.com/office/drawing/2014/main" id="{00000000-0008-0000-1500-000005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xdr:row>
          <xdr:rowOff>180975</xdr:rowOff>
        </xdr:from>
        <xdr:to>
          <xdr:col>30</xdr:col>
          <xdr:colOff>28575</xdr:colOff>
          <xdr:row>4</xdr:row>
          <xdr:rowOff>190500</xdr:rowOff>
        </xdr:to>
        <xdr:sp macro="" textlink="">
          <xdr:nvSpPr>
            <xdr:cNvPr id="288774" name="Check Box 6" hidden="1">
              <a:extLst>
                <a:ext uri="{63B3BB69-23CF-44E3-9099-C40C66FF867C}">
                  <a14:compatExt spid="_x0000_s288774"/>
                </a:ext>
                <a:ext uri="{FF2B5EF4-FFF2-40B4-BE49-F238E27FC236}">
                  <a16:creationId xmlns:a16="http://schemas.microsoft.com/office/drawing/2014/main" id="{00000000-0008-0000-1500-000006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３年目実績</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314325</xdr:colOff>
      <xdr:row>0</xdr:row>
      <xdr:rowOff>0</xdr:rowOff>
    </xdr:from>
    <xdr:to>
      <xdr:col>6</xdr:col>
      <xdr:colOff>723900</xdr:colOff>
      <xdr:row>1</xdr:row>
      <xdr:rowOff>26670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28725" y="0"/>
          <a:ext cx="2209800" cy="1981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25</xdr:row>
          <xdr:rowOff>76200</xdr:rowOff>
        </xdr:from>
        <xdr:to>
          <xdr:col>7</xdr:col>
          <xdr:colOff>371475</xdr:colOff>
          <xdr:row>25</xdr:row>
          <xdr:rowOff>238125</xdr:rowOff>
        </xdr:to>
        <xdr:sp macro="" textlink="">
          <xdr:nvSpPr>
            <xdr:cNvPr id="237576" name="Check Box 8" hidden="1">
              <a:extLst>
                <a:ext uri="{63B3BB69-23CF-44E3-9099-C40C66FF867C}">
                  <a14:compatExt spid="_x0000_s237576"/>
                </a:ext>
                <a:ext uri="{FF2B5EF4-FFF2-40B4-BE49-F238E27FC236}">
                  <a16:creationId xmlns:a16="http://schemas.microsoft.com/office/drawing/2014/main" id="{00000000-0008-0000-0200-000008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85725</xdr:rowOff>
        </xdr:from>
        <xdr:to>
          <xdr:col>7</xdr:col>
          <xdr:colOff>371475</xdr:colOff>
          <xdr:row>27</xdr:row>
          <xdr:rowOff>247650</xdr:rowOff>
        </xdr:to>
        <xdr:sp macro="" textlink="">
          <xdr:nvSpPr>
            <xdr:cNvPr id="237579" name="Check Box 11" hidden="1">
              <a:extLst>
                <a:ext uri="{63B3BB69-23CF-44E3-9099-C40C66FF867C}">
                  <a14:compatExt spid="_x0000_s237579"/>
                </a:ext>
                <a:ext uri="{FF2B5EF4-FFF2-40B4-BE49-F238E27FC236}">
                  <a16:creationId xmlns:a16="http://schemas.microsoft.com/office/drawing/2014/main" id="{00000000-0008-0000-0200-00000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38100</xdr:rowOff>
        </xdr:from>
        <xdr:to>
          <xdr:col>7</xdr:col>
          <xdr:colOff>371475</xdr:colOff>
          <xdr:row>26</xdr:row>
          <xdr:rowOff>200025</xdr:rowOff>
        </xdr:to>
        <xdr:sp macro="" textlink="">
          <xdr:nvSpPr>
            <xdr:cNvPr id="237582" name="Check Box 14" hidden="1">
              <a:extLst>
                <a:ext uri="{63B3BB69-23CF-44E3-9099-C40C66FF867C}">
                  <a14:compatExt spid="_x0000_s237582"/>
                </a:ext>
                <a:ext uri="{FF2B5EF4-FFF2-40B4-BE49-F238E27FC236}">
                  <a16:creationId xmlns:a16="http://schemas.microsoft.com/office/drawing/2014/main" id="{00000000-0008-0000-0200-00000E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38100</xdr:rowOff>
        </xdr:from>
        <xdr:to>
          <xdr:col>7</xdr:col>
          <xdr:colOff>371475</xdr:colOff>
          <xdr:row>28</xdr:row>
          <xdr:rowOff>200025</xdr:rowOff>
        </xdr:to>
        <xdr:sp macro="" textlink="">
          <xdr:nvSpPr>
            <xdr:cNvPr id="237583" name="Check Box 15" hidden="1">
              <a:extLst>
                <a:ext uri="{63B3BB69-23CF-44E3-9099-C40C66FF867C}">
                  <a14:compatExt spid="_x0000_s237583"/>
                </a:ext>
                <a:ext uri="{FF2B5EF4-FFF2-40B4-BE49-F238E27FC236}">
                  <a16:creationId xmlns:a16="http://schemas.microsoft.com/office/drawing/2014/main" id="{00000000-0008-0000-0200-00000F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66675</xdr:colOff>
      <xdr:row>2</xdr:row>
      <xdr:rowOff>0</xdr:rowOff>
    </xdr:from>
    <xdr:to>
      <xdr:col>5</xdr:col>
      <xdr:colOff>142875</xdr:colOff>
      <xdr:row>2</xdr:row>
      <xdr:rowOff>219075</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466725" y="342900"/>
          <a:ext cx="1209675" cy="2190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有機転換</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30</xdr:row>
          <xdr:rowOff>38100</xdr:rowOff>
        </xdr:from>
        <xdr:to>
          <xdr:col>7</xdr:col>
          <xdr:colOff>371475</xdr:colOff>
          <xdr:row>30</xdr:row>
          <xdr:rowOff>200025</xdr:rowOff>
        </xdr:to>
        <xdr:sp macro="" textlink="">
          <xdr:nvSpPr>
            <xdr:cNvPr id="237584" name="Check Box 16" hidden="1">
              <a:extLst>
                <a:ext uri="{63B3BB69-23CF-44E3-9099-C40C66FF867C}">
                  <a14:compatExt spid="_x0000_s237584"/>
                </a:ext>
                <a:ext uri="{FF2B5EF4-FFF2-40B4-BE49-F238E27FC236}">
                  <a16:creationId xmlns:a16="http://schemas.microsoft.com/office/drawing/2014/main" id="{00000000-0008-0000-0200-000010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31</xdr:row>
          <xdr:rowOff>38100</xdr:rowOff>
        </xdr:from>
        <xdr:to>
          <xdr:col>7</xdr:col>
          <xdr:colOff>371475</xdr:colOff>
          <xdr:row>31</xdr:row>
          <xdr:rowOff>200025</xdr:rowOff>
        </xdr:to>
        <xdr:sp macro="" textlink="">
          <xdr:nvSpPr>
            <xdr:cNvPr id="237585" name="Check Box 17" hidden="1">
              <a:extLst>
                <a:ext uri="{63B3BB69-23CF-44E3-9099-C40C66FF867C}">
                  <a14:compatExt spid="_x0000_s237585"/>
                </a:ext>
                <a:ext uri="{FF2B5EF4-FFF2-40B4-BE49-F238E27FC236}">
                  <a16:creationId xmlns:a16="http://schemas.microsoft.com/office/drawing/2014/main" id="{00000000-0008-0000-0200-000011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xdr:row>
          <xdr:rowOff>47625</xdr:rowOff>
        </xdr:from>
        <xdr:to>
          <xdr:col>7</xdr:col>
          <xdr:colOff>390525</xdr:colOff>
          <xdr:row>8</xdr:row>
          <xdr:rowOff>209550</xdr:rowOff>
        </xdr:to>
        <xdr:sp macro="" textlink="">
          <xdr:nvSpPr>
            <xdr:cNvPr id="237586" name="Check Box 18" hidden="1">
              <a:extLst>
                <a:ext uri="{63B3BB69-23CF-44E3-9099-C40C66FF867C}">
                  <a14:compatExt spid="_x0000_s237586"/>
                </a:ext>
                <a:ext uri="{FF2B5EF4-FFF2-40B4-BE49-F238E27FC236}">
                  <a16:creationId xmlns:a16="http://schemas.microsoft.com/office/drawing/2014/main" id="{00000000-0008-0000-0200-000012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47625</xdr:rowOff>
        </xdr:from>
        <xdr:to>
          <xdr:col>7</xdr:col>
          <xdr:colOff>390525</xdr:colOff>
          <xdr:row>9</xdr:row>
          <xdr:rowOff>209550</xdr:rowOff>
        </xdr:to>
        <xdr:sp macro="" textlink="">
          <xdr:nvSpPr>
            <xdr:cNvPr id="237588" name="Check Box 20" hidden="1">
              <a:extLst>
                <a:ext uri="{63B3BB69-23CF-44E3-9099-C40C66FF867C}">
                  <a14:compatExt spid="_x0000_s237588"/>
                </a:ext>
                <a:ext uri="{FF2B5EF4-FFF2-40B4-BE49-F238E27FC236}">
                  <a16:creationId xmlns:a16="http://schemas.microsoft.com/office/drawing/2014/main" id="{00000000-0008-0000-0200-000014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47625</xdr:rowOff>
        </xdr:from>
        <xdr:to>
          <xdr:col>7</xdr:col>
          <xdr:colOff>390525</xdr:colOff>
          <xdr:row>10</xdr:row>
          <xdr:rowOff>209550</xdr:rowOff>
        </xdr:to>
        <xdr:sp macro="" textlink="">
          <xdr:nvSpPr>
            <xdr:cNvPr id="237589" name="Check Box 21" hidden="1">
              <a:extLst>
                <a:ext uri="{63B3BB69-23CF-44E3-9099-C40C66FF867C}">
                  <a14:compatExt spid="_x0000_s237589"/>
                </a:ext>
                <a:ext uri="{FF2B5EF4-FFF2-40B4-BE49-F238E27FC236}">
                  <a16:creationId xmlns:a16="http://schemas.microsoft.com/office/drawing/2014/main" id="{00000000-0008-0000-0200-000015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47625</xdr:rowOff>
        </xdr:from>
        <xdr:to>
          <xdr:col>7</xdr:col>
          <xdr:colOff>390525</xdr:colOff>
          <xdr:row>11</xdr:row>
          <xdr:rowOff>209550</xdr:rowOff>
        </xdr:to>
        <xdr:sp macro="" textlink="">
          <xdr:nvSpPr>
            <xdr:cNvPr id="237590" name="Check Box 22" hidden="1">
              <a:extLst>
                <a:ext uri="{63B3BB69-23CF-44E3-9099-C40C66FF867C}">
                  <a14:compatExt spid="_x0000_s237590"/>
                </a:ext>
                <a:ext uri="{FF2B5EF4-FFF2-40B4-BE49-F238E27FC236}">
                  <a16:creationId xmlns:a16="http://schemas.microsoft.com/office/drawing/2014/main" id="{00000000-0008-0000-0200-000016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xdr:row>
          <xdr:rowOff>47625</xdr:rowOff>
        </xdr:from>
        <xdr:to>
          <xdr:col>7</xdr:col>
          <xdr:colOff>390525</xdr:colOff>
          <xdr:row>12</xdr:row>
          <xdr:rowOff>209550</xdr:rowOff>
        </xdr:to>
        <xdr:sp macro="" textlink="">
          <xdr:nvSpPr>
            <xdr:cNvPr id="237591" name="Check Box 23" hidden="1">
              <a:extLst>
                <a:ext uri="{63B3BB69-23CF-44E3-9099-C40C66FF867C}">
                  <a14:compatExt spid="_x0000_s237591"/>
                </a:ext>
                <a:ext uri="{FF2B5EF4-FFF2-40B4-BE49-F238E27FC236}">
                  <a16:creationId xmlns:a16="http://schemas.microsoft.com/office/drawing/2014/main" id="{00000000-0008-0000-0200-000017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47625</xdr:rowOff>
        </xdr:from>
        <xdr:to>
          <xdr:col>7</xdr:col>
          <xdr:colOff>390525</xdr:colOff>
          <xdr:row>13</xdr:row>
          <xdr:rowOff>209550</xdr:rowOff>
        </xdr:to>
        <xdr:sp macro="" textlink="">
          <xdr:nvSpPr>
            <xdr:cNvPr id="237592" name="Check Box 24" hidden="1">
              <a:extLst>
                <a:ext uri="{63B3BB69-23CF-44E3-9099-C40C66FF867C}">
                  <a14:compatExt spid="_x0000_s237592"/>
                </a:ext>
                <a:ext uri="{FF2B5EF4-FFF2-40B4-BE49-F238E27FC236}">
                  <a16:creationId xmlns:a16="http://schemas.microsoft.com/office/drawing/2014/main" id="{00000000-0008-0000-0200-000018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14</xdr:row>
          <xdr:rowOff>47625</xdr:rowOff>
        </xdr:from>
        <xdr:to>
          <xdr:col>7</xdr:col>
          <xdr:colOff>390525</xdr:colOff>
          <xdr:row>14</xdr:row>
          <xdr:rowOff>209550</xdr:rowOff>
        </xdr:to>
        <xdr:sp macro="" textlink="">
          <xdr:nvSpPr>
            <xdr:cNvPr id="237593" name="Check Box 25" hidden="1">
              <a:extLst>
                <a:ext uri="{63B3BB69-23CF-44E3-9099-C40C66FF867C}">
                  <a14:compatExt spid="_x0000_s237593"/>
                </a:ext>
                <a:ext uri="{FF2B5EF4-FFF2-40B4-BE49-F238E27FC236}">
                  <a16:creationId xmlns:a16="http://schemas.microsoft.com/office/drawing/2014/main" id="{00000000-0008-0000-0200-000019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47625</xdr:rowOff>
        </xdr:from>
        <xdr:to>
          <xdr:col>7</xdr:col>
          <xdr:colOff>390525</xdr:colOff>
          <xdr:row>15</xdr:row>
          <xdr:rowOff>209550</xdr:rowOff>
        </xdr:to>
        <xdr:sp macro="" textlink="">
          <xdr:nvSpPr>
            <xdr:cNvPr id="237594" name="Check Box 26" hidden="1">
              <a:extLst>
                <a:ext uri="{63B3BB69-23CF-44E3-9099-C40C66FF867C}">
                  <a14:compatExt spid="_x0000_s237594"/>
                </a:ext>
                <a:ext uri="{FF2B5EF4-FFF2-40B4-BE49-F238E27FC236}">
                  <a16:creationId xmlns:a16="http://schemas.microsoft.com/office/drawing/2014/main" id="{00000000-0008-0000-0200-00001A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47625</xdr:rowOff>
        </xdr:from>
        <xdr:to>
          <xdr:col>7</xdr:col>
          <xdr:colOff>390525</xdr:colOff>
          <xdr:row>18</xdr:row>
          <xdr:rowOff>209550</xdr:rowOff>
        </xdr:to>
        <xdr:sp macro="" textlink="">
          <xdr:nvSpPr>
            <xdr:cNvPr id="237595" name="Check Box 27" hidden="1">
              <a:extLst>
                <a:ext uri="{63B3BB69-23CF-44E3-9099-C40C66FF867C}">
                  <a14:compatExt spid="_x0000_s237595"/>
                </a:ext>
                <a:ext uri="{FF2B5EF4-FFF2-40B4-BE49-F238E27FC236}">
                  <a16:creationId xmlns:a16="http://schemas.microsoft.com/office/drawing/2014/main" id="{00000000-0008-0000-0200-00001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47625</xdr:rowOff>
        </xdr:from>
        <xdr:to>
          <xdr:col>7</xdr:col>
          <xdr:colOff>390525</xdr:colOff>
          <xdr:row>19</xdr:row>
          <xdr:rowOff>209550</xdr:rowOff>
        </xdr:to>
        <xdr:sp macro="" textlink="">
          <xdr:nvSpPr>
            <xdr:cNvPr id="237596" name="Check Box 28" hidden="1">
              <a:extLst>
                <a:ext uri="{63B3BB69-23CF-44E3-9099-C40C66FF867C}">
                  <a14:compatExt spid="_x0000_s237596"/>
                </a:ext>
                <a:ext uri="{FF2B5EF4-FFF2-40B4-BE49-F238E27FC236}">
                  <a16:creationId xmlns:a16="http://schemas.microsoft.com/office/drawing/2014/main" id="{00000000-0008-0000-0200-00001C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38100</xdr:rowOff>
        </xdr:from>
        <xdr:to>
          <xdr:col>7</xdr:col>
          <xdr:colOff>381000</xdr:colOff>
          <xdr:row>29</xdr:row>
          <xdr:rowOff>200025</xdr:rowOff>
        </xdr:to>
        <xdr:sp macro="" textlink="">
          <xdr:nvSpPr>
            <xdr:cNvPr id="237597" name="Check Box 29" hidden="1">
              <a:extLst>
                <a:ext uri="{63B3BB69-23CF-44E3-9099-C40C66FF867C}">
                  <a14:compatExt spid="_x0000_s237597"/>
                </a:ext>
                <a:ext uri="{FF2B5EF4-FFF2-40B4-BE49-F238E27FC236}">
                  <a16:creationId xmlns:a16="http://schemas.microsoft.com/office/drawing/2014/main" id="{00000000-0008-0000-0200-00001D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17</xdr:row>
          <xdr:rowOff>47625</xdr:rowOff>
        </xdr:from>
        <xdr:to>
          <xdr:col>7</xdr:col>
          <xdr:colOff>390525</xdr:colOff>
          <xdr:row>17</xdr:row>
          <xdr:rowOff>209550</xdr:rowOff>
        </xdr:to>
        <xdr:sp macro="" textlink="">
          <xdr:nvSpPr>
            <xdr:cNvPr id="237598" name="Check Box 30" hidden="1">
              <a:extLst>
                <a:ext uri="{63B3BB69-23CF-44E3-9099-C40C66FF867C}">
                  <a14:compatExt spid="_x0000_s237598"/>
                </a:ext>
                <a:ext uri="{FF2B5EF4-FFF2-40B4-BE49-F238E27FC236}">
                  <a16:creationId xmlns:a16="http://schemas.microsoft.com/office/drawing/2014/main" id="{00000000-0008-0000-0200-00001E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32</xdr:row>
          <xdr:rowOff>38100</xdr:rowOff>
        </xdr:from>
        <xdr:to>
          <xdr:col>7</xdr:col>
          <xdr:colOff>371475</xdr:colOff>
          <xdr:row>32</xdr:row>
          <xdr:rowOff>200025</xdr:rowOff>
        </xdr:to>
        <xdr:sp macro="" textlink="">
          <xdr:nvSpPr>
            <xdr:cNvPr id="237599" name="Check Box 31" hidden="1">
              <a:extLst>
                <a:ext uri="{63B3BB69-23CF-44E3-9099-C40C66FF867C}">
                  <a14:compatExt spid="_x0000_s237599"/>
                </a:ext>
                <a:ext uri="{FF2B5EF4-FFF2-40B4-BE49-F238E27FC236}">
                  <a16:creationId xmlns:a16="http://schemas.microsoft.com/office/drawing/2014/main" id="{00000000-0008-0000-0200-00001F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37601" name="Check Box 33" hidden="1">
              <a:extLst>
                <a:ext uri="{63B3BB69-23CF-44E3-9099-C40C66FF867C}">
                  <a14:compatExt spid="_x0000_s237601"/>
                </a:ext>
                <a:ext uri="{FF2B5EF4-FFF2-40B4-BE49-F238E27FC236}">
                  <a16:creationId xmlns:a16="http://schemas.microsoft.com/office/drawing/2014/main" id="{00000000-0008-0000-0200-000021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106912</xdr:colOff>
      <xdr:row>0</xdr:row>
      <xdr:rowOff>398495</xdr:rowOff>
    </xdr:from>
    <xdr:to>
      <xdr:col>18</xdr:col>
      <xdr:colOff>301300</xdr:colOff>
      <xdr:row>5</xdr:row>
      <xdr:rowOff>444892</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9952652" y="398495"/>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272142</xdr:colOff>
      <xdr:row>0</xdr:row>
      <xdr:rowOff>97194</xdr:rowOff>
    </xdr:from>
    <xdr:to>
      <xdr:col>3</xdr:col>
      <xdr:colOff>787270</xdr:colOff>
      <xdr:row>1</xdr:row>
      <xdr:rowOff>68035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974132" y="97194"/>
          <a:ext cx="933061" cy="388775"/>
        </a:xfrm>
        <a:prstGeom prst="rect">
          <a:avLst/>
        </a:prstGeom>
        <a:solidFill>
          <a:srgbClr val="CC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記入例</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92865" name="Check Box 1" hidden="1">
              <a:extLst>
                <a:ext uri="{63B3BB69-23CF-44E3-9099-C40C66FF867C}">
                  <a14:compatExt spid="_x0000_s292865"/>
                </a:ext>
                <a:ext uri="{FF2B5EF4-FFF2-40B4-BE49-F238E27FC236}">
                  <a16:creationId xmlns:a16="http://schemas.microsoft.com/office/drawing/2014/main" id="{00000000-0008-0000-0500-00000178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92866" name="Check Box 2" hidden="1">
              <a:extLst>
                <a:ext uri="{63B3BB69-23CF-44E3-9099-C40C66FF867C}">
                  <a14:compatExt spid="_x0000_s292866"/>
                </a:ext>
                <a:ext uri="{FF2B5EF4-FFF2-40B4-BE49-F238E27FC236}">
                  <a16:creationId xmlns:a16="http://schemas.microsoft.com/office/drawing/2014/main" id="{00000000-0008-0000-0500-00000278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19</xdr:row>
          <xdr:rowOff>85725</xdr:rowOff>
        </xdr:from>
        <xdr:to>
          <xdr:col>1</xdr:col>
          <xdr:colOff>47625</xdr:colOff>
          <xdr:row>20</xdr:row>
          <xdr:rowOff>228600</xdr:rowOff>
        </xdr:to>
        <xdr:sp macro="" textlink="">
          <xdr:nvSpPr>
            <xdr:cNvPr id="293889" name="Check Box 1" hidden="1">
              <a:extLst>
                <a:ext uri="{63B3BB69-23CF-44E3-9099-C40C66FF867C}">
                  <a14:compatExt spid="_x0000_s293889"/>
                </a:ext>
                <a:ext uri="{FF2B5EF4-FFF2-40B4-BE49-F238E27FC236}">
                  <a16:creationId xmlns:a16="http://schemas.microsoft.com/office/drawing/2014/main" id="{00000000-0008-0000-0600-000001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219075</xdr:rowOff>
        </xdr:from>
        <xdr:to>
          <xdr:col>1</xdr:col>
          <xdr:colOff>38100</xdr:colOff>
          <xdr:row>21</xdr:row>
          <xdr:rowOff>219075</xdr:rowOff>
        </xdr:to>
        <xdr:sp macro="" textlink="">
          <xdr:nvSpPr>
            <xdr:cNvPr id="293890" name="Check Box 2" hidden="1">
              <a:extLst>
                <a:ext uri="{63B3BB69-23CF-44E3-9099-C40C66FF867C}">
                  <a14:compatExt spid="_x0000_s293890"/>
                </a:ext>
                <a:ext uri="{FF2B5EF4-FFF2-40B4-BE49-F238E27FC236}">
                  <a16:creationId xmlns:a16="http://schemas.microsoft.com/office/drawing/2014/main" id="{00000000-0008-0000-0600-000002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47625</xdr:colOff>
          <xdr:row>22</xdr:row>
          <xdr:rowOff>247650</xdr:rowOff>
        </xdr:to>
        <xdr:sp macro="" textlink="">
          <xdr:nvSpPr>
            <xdr:cNvPr id="293891" name="Check Box 3" hidden="1">
              <a:extLst>
                <a:ext uri="{63B3BB69-23CF-44E3-9099-C40C66FF867C}">
                  <a14:compatExt spid="_x0000_s293891"/>
                </a:ext>
                <a:ext uri="{FF2B5EF4-FFF2-40B4-BE49-F238E27FC236}">
                  <a16:creationId xmlns:a16="http://schemas.microsoft.com/office/drawing/2014/main" id="{00000000-0008-0000-0600-000003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17</xdr:row>
      <xdr:rowOff>19050</xdr:rowOff>
    </xdr:from>
    <xdr:to>
      <xdr:col>13</xdr:col>
      <xdr:colOff>428625</xdr:colOff>
      <xdr:row>21</xdr:row>
      <xdr:rowOff>76200</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7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7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283844</xdr:colOff>
      <xdr:row>12</xdr:row>
      <xdr:rowOff>0</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7019925" y="762000"/>
          <a:ext cx="198119" cy="2181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5</xdr:row>
      <xdr:rowOff>219075</xdr:rowOff>
    </xdr:from>
    <xdr:to>
      <xdr:col>12</xdr:col>
      <xdr:colOff>1562100</xdr:colOff>
      <xdr:row>10</xdr:row>
      <xdr:rowOff>190500</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7448550" y="14097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7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2</xdr:col>
      <xdr:colOff>0</xdr:colOff>
      <xdr:row>8</xdr:row>
      <xdr:rowOff>38100</xdr:rowOff>
    </xdr:from>
    <xdr:to>
      <xdr:col>4</xdr:col>
      <xdr:colOff>171450</xdr:colOff>
      <xdr:row>9</xdr:row>
      <xdr:rowOff>114300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33500" y="1943100"/>
          <a:ext cx="1504950" cy="3143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有機転換</a:t>
          </a:r>
          <a:r>
            <a:rPr kumimoji="1" lang="en-US" altLang="ja-JP" sz="1400">
              <a:solidFill>
                <a:schemeClr val="tx1"/>
              </a:solidFill>
            </a:rPr>
            <a:t>】</a:t>
          </a:r>
          <a:endParaRPr kumimoji="1" lang="ja-JP" altLang="en-US" sz="1400">
            <a:solidFill>
              <a:schemeClr val="tx1"/>
            </a:solidFill>
          </a:endParaRPr>
        </a:p>
      </xdr:txBody>
    </xdr:sp>
    <xdr:clientData/>
  </xdr:twoCellAnchor>
  <mc:AlternateContent xmlns:mc="http://schemas.openxmlformats.org/markup-compatibility/2006">
    <mc:Choice xmlns:a14="http://schemas.microsoft.com/office/drawing/2010/main" Requires="a14">
      <xdr:twoCellAnchor>
        <xdr:from>
          <xdr:col>5</xdr:col>
          <xdr:colOff>28575</xdr:colOff>
          <xdr:row>10</xdr:row>
          <xdr:rowOff>266700</xdr:rowOff>
        </xdr:from>
        <xdr:to>
          <xdr:col>8</xdr:col>
          <xdr:colOff>561975</xdr:colOff>
          <xdr:row>11</xdr:row>
          <xdr:rowOff>142875</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3362325" y="2571750"/>
              <a:ext cx="2571750" cy="333375"/>
              <a:chOff x="3429000" y="476250"/>
              <a:chExt cx="2571750" cy="333375"/>
            </a:xfrm>
          </xdr:grpSpPr>
          <xdr:sp macro="" textlink="">
            <xdr:nvSpPr>
              <xdr:cNvPr id="166937" name="Check Box 25" hidden="1">
                <a:extLst>
                  <a:ext uri="{63B3BB69-23CF-44E3-9099-C40C66FF867C}">
                    <a14:compatExt spid="_x0000_s166937"/>
                  </a:ext>
                  <a:ext uri="{FF2B5EF4-FFF2-40B4-BE49-F238E27FC236}">
                    <a16:creationId xmlns:a16="http://schemas.microsoft.com/office/drawing/2014/main" id="{00000000-0008-0000-0700-0000198C0200}"/>
                  </a:ext>
                </a:extLst>
              </xdr:cNvPr>
              <xdr:cNvSpPr/>
            </xdr:nvSpPr>
            <xdr:spPr bwMode="auto">
              <a:xfrm>
                <a:off x="3429000"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a:t>
                </a:r>
              </a:p>
            </xdr:txBody>
          </xdr:sp>
          <xdr:sp macro="" textlink="">
            <xdr:nvSpPr>
              <xdr:cNvPr id="166938" name="Check Box 26" hidden="1">
                <a:extLst>
                  <a:ext uri="{63B3BB69-23CF-44E3-9099-C40C66FF867C}">
                    <a14:compatExt spid="_x0000_s166938"/>
                  </a:ext>
                  <a:ext uri="{FF2B5EF4-FFF2-40B4-BE49-F238E27FC236}">
                    <a16:creationId xmlns:a16="http://schemas.microsoft.com/office/drawing/2014/main" id="{00000000-0008-0000-0700-00001A8C0200}"/>
                  </a:ext>
                </a:extLst>
              </xdr:cNvPr>
              <xdr:cNvSpPr/>
            </xdr:nvSpPr>
            <xdr:spPr bwMode="auto">
              <a:xfrm>
                <a:off x="3987961"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交付申請</a:t>
                </a:r>
              </a:p>
            </xdr:txBody>
          </xdr:sp>
          <xdr:sp macro="" textlink="">
            <xdr:nvSpPr>
              <xdr:cNvPr id="166939" name="Check Box 27" hidden="1">
                <a:extLst>
                  <a:ext uri="{63B3BB69-23CF-44E3-9099-C40C66FF867C}">
                    <a14:compatExt spid="_x0000_s166939"/>
                  </a:ext>
                  <a:ext uri="{FF2B5EF4-FFF2-40B4-BE49-F238E27FC236}">
                    <a16:creationId xmlns:a16="http://schemas.microsoft.com/office/drawing/2014/main" id="{00000000-0008-0000-0700-00001B8C0200}"/>
                  </a:ext>
                </a:extLst>
              </xdr:cNvPr>
              <xdr:cNvSpPr/>
            </xdr:nvSpPr>
            <xdr:spPr bwMode="auto">
              <a:xfrm>
                <a:off x="5384048" y="476250"/>
                <a:ext cx="616702"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実績</a:t>
                </a:r>
              </a:p>
            </xdr:txBody>
          </xdr:sp>
          <xdr:sp macro="" textlink="">
            <xdr:nvSpPr>
              <xdr:cNvPr id="166940" name="Check Box 28" hidden="1">
                <a:extLst>
                  <a:ext uri="{63B3BB69-23CF-44E3-9099-C40C66FF867C}">
                    <a14:compatExt spid="_x0000_s166940"/>
                  </a:ext>
                  <a:ext uri="{FF2B5EF4-FFF2-40B4-BE49-F238E27FC236}">
                    <a16:creationId xmlns:a16="http://schemas.microsoft.com/office/drawing/2014/main" id="{00000000-0008-0000-0700-00001C8C0200}"/>
                  </a:ext>
                </a:extLst>
              </xdr:cNvPr>
              <xdr:cNvSpPr/>
            </xdr:nvSpPr>
            <xdr:spPr bwMode="auto">
              <a:xfrm>
                <a:off x="4769012" y="485775"/>
                <a:ext cx="650714"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1162050</xdr:colOff>
          <xdr:row>36</xdr:row>
          <xdr:rowOff>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0</xdr:rowOff>
        </xdr:from>
        <xdr:to>
          <xdr:col>4</xdr:col>
          <xdr:colOff>28575</xdr:colOff>
          <xdr:row>52</xdr:row>
          <xdr:rowOff>85725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5</xdr:col>
      <xdr:colOff>476250</xdr:colOff>
      <xdr:row>2</xdr:row>
      <xdr:rowOff>123824</xdr:rowOff>
    </xdr:from>
    <xdr:to>
      <xdr:col>6</xdr:col>
      <xdr:colOff>76200</xdr:colOff>
      <xdr:row>5</xdr:row>
      <xdr:rowOff>9525</xdr:rowOff>
    </xdr:to>
    <xdr:sp macro="" textlink="">
      <xdr:nvSpPr>
        <xdr:cNvPr id="6" name="右中かっこ 5">
          <a:extLst>
            <a:ext uri="{FF2B5EF4-FFF2-40B4-BE49-F238E27FC236}">
              <a16:creationId xmlns:a16="http://schemas.microsoft.com/office/drawing/2014/main" id="{00000000-0008-0000-0800-000006000000}"/>
            </a:ext>
          </a:extLst>
        </xdr:cNvPr>
        <xdr:cNvSpPr/>
      </xdr:nvSpPr>
      <xdr:spPr>
        <a:xfrm>
          <a:off x="6524625" y="600074"/>
          <a:ext cx="285750" cy="495301"/>
        </a:xfrm>
        <a:prstGeom prst="rightBrace">
          <a:avLst>
            <a:gd name="adj1" fmla="val 8333"/>
            <a:gd name="adj2" fmla="val 446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2</xdr:row>
      <xdr:rowOff>228600</xdr:rowOff>
    </xdr:from>
    <xdr:to>
      <xdr:col>10</xdr:col>
      <xdr:colOff>619125</xdr:colOff>
      <xdr:row>5</xdr:row>
      <xdr:rowOff>47625</xdr:rowOff>
    </xdr:to>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6886575" y="704850"/>
          <a:ext cx="3209925" cy="4286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238125</xdr:colOff>
      <xdr:row>18</xdr:row>
      <xdr:rowOff>9525</xdr:rowOff>
    </xdr:from>
    <xdr:to>
      <xdr:col>12</xdr:col>
      <xdr:colOff>657224</xdr:colOff>
      <xdr:row>30</xdr:row>
      <xdr:rowOff>0</xdr:rowOff>
    </xdr:to>
    <xdr:sp macro="" textlink="">
      <xdr:nvSpPr>
        <xdr:cNvPr id="8" name="吹き出し: 四角形 7">
          <a:extLst>
            <a:ext uri="{FF2B5EF4-FFF2-40B4-BE49-F238E27FC236}">
              <a16:creationId xmlns:a16="http://schemas.microsoft.com/office/drawing/2014/main" id="{00000000-0008-0000-0800-000008000000}"/>
            </a:ext>
          </a:extLst>
        </xdr:cNvPr>
        <xdr:cNvSpPr/>
      </xdr:nvSpPr>
      <xdr:spPr>
        <a:xfrm>
          <a:off x="6981825" y="4143375"/>
          <a:ext cx="4533899" cy="28194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黄色セルに入力してください</a:t>
          </a:r>
          <a:endParaRPr kumimoji="1" lang="en-US" altLang="ja-JP" sz="2400" b="1"/>
        </a:p>
        <a:p>
          <a:pPr algn="ctr"/>
          <a:endParaRPr kumimoji="1" lang="en-US" altLang="ja-JP" sz="1600" b="1"/>
        </a:p>
        <a:p>
          <a:pPr algn="ctr"/>
          <a:r>
            <a:rPr kumimoji="1" lang="ja-JP" altLang="en-US" sz="1600" b="1"/>
            <a:t>・入力すると背景色が白色に反転します。</a:t>
          </a:r>
          <a:endParaRPr kumimoji="1" lang="en-US" altLang="ja-JP" sz="1600" b="1"/>
        </a:p>
        <a:p>
          <a:pPr algn="l"/>
          <a:r>
            <a:rPr kumimoji="1" lang="ja-JP" altLang="en-US" sz="1600" b="1" baseline="0"/>
            <a:t>   </a:t>
          </a:r>
          <a:r>
            <a:rPr kumimoji="1" lang="ja-JP" altLang="en-US" sz="1600" b="1"/>
            <a:t>・ ”認証更新１回目年月日”は、認証機関から</a:t>
          </a:r>
          <a:endParaRPr kumimoji="1" lang="en-US" altLang="ja-JP" sz="1600" b="1"/>
        </a:p>
        <a:p>
          <a:pPr algn="l"/>
          <a:r>
            <a:rPr kumimoji="1" lang="ja-JP" altLang="en-US" sz="1600" b="1"/>
            <a:t>　の「認証継続通知書」の発行日を記載下さい。</a:t>
          </a:r>
          <a:endParaRPr kumimoji="1" lang="en-US" altLang="ja-JP" sz="1600" b="1"/>
        </a:p>
        <a:p>
          <a:pPr algn="ctr"/>
          <a:endParaRPr kumimoji="1" lang="ja-JP" altLang="en-US" sz="1600" b="1"/>
        </a:p>
      </xdr:txBody>
    </xdr:sp>
    <xdr:clientData/>
  </xdr:twoCellAnchor>
  <xdr:twoCellAnchor>
    <xdr:from>
      <xdr:col>5</xdr:col>
      <xdr:colOff>485775</xdr:colOff>
      <xdr:row>7</xdr:row>
      <xdr:rowOff>85724</xdr:rowOff>
    </xdr:from>
    <xdr:to>
      <xdr:col>6</xdr:col>
      <xdr:colOff>76200</xdr:colOff>
      <xdr:row>16</xdr:row>
      <xdr:rowOff>190499</xdr:rowOff>
    </xdr:to>
    <xdr:sp macro="" textlink="">
      <xdr:nvSpPr>
        <xdr:cNvPr id="30" name="右中かっこ 29">
          <a:extLst>
            <a:ext uri="{FF2B5EF4-FFF2-40B4-BE49-F238E27FC236}">
              <a16:creationId xmlns:a16="http://schemas.microsoft.com/office/drawing/2014/main" id="{00000000-0008-0000-0800-00001E000000}"/>
            </a:ext>
          </a:extLst>
        </xdr:cNvPr>
        <xdr:cNvSpPr/>
      </xdr:nvSpPr>
      <xdr:spPr>
        <a:xfrm>
          <a:off x="6534150" y="1590674"/>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10</xdr:row>
      <xdr:rowOff>142874</xdr:rowOff>
    </xdr:from>
    <xdr:to>
      <xdr:col>11</xdr:col>
      <xdr:colOff>180975</xdr:colOff>
      <xdr:row>13</xdr:row>
      <xdr:rowOff>152399</xdr:rowOff>
    </xdr:to>
    <xdr:sp macro="" textlink="">
      <xdr:nvSpPr>
        <xdr:cNvPr id="31" name="吹き出し: 四角形 30">
          <a:extLst>
            <a:ext uri="{FF2B5EF4-FFF2-40B4-BE49-F238E27FC236}">
              <a16:creationId xmlns:a16="http://schemas.microsoft.com/office/drawing/2014/main" id="{00000000-0008-0000-0800-00001F000000}"/>
            </a:ext>
          </a:extLst>
        </xdr:cNvPr>
        <xdr:cNvSpPr/>
      </xdr:nvSpPr>
      <xdr:spPr>
        <a:xfrm>
          <a:off x="6896100" y="2362199"/>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49</xdr:row>
          <xdr:rowOff>0</xdr:rowOff>
        </xdr:from>
        <xdr:to>
          <xdr:col>4</xdr:col>
          <xdr:colOff>1152525</xdr:colOff>
          <xdr:row>50</xdr:row>
          <xdr:rowOff>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8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0</xdr:rowOff>
        </xdr:from>
        <xdr:to>
          <xdr:col>3</xdr:col>
          <xdr:colOff>1152525</xdr:colOff>
          <xdr:row>50</xdr:row>
          <xdr:rowOff>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8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0</xdr:rowOff>
        </xdr:from>
        <xdr:to>
          <xdr:col>2</xdr:col>
          <xdr:colOff>1162050</xdr:colOff>
          <xdr:row>50</xdr:row>
          <xdr:rowOff>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8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259273</xdr:colOff>
      <xdr:row>48</xdr:row>
      <xdr:rowOff>53921</xdr:rowOff>
    </xdr:from>
    <xdr:to>
      <xdr:col>13</xdr:col>
      <xdr:colOff>144973</xdr:colOff>
      <xdr:row>50</xdr:row>
      <xdr:rowOff>158373</xdr:rowOff>
    </xdr:to>
    <xdr:sp macro="" textlink="">
      <xdr:nvSpPr>
        <xdr:cNvPr id="16" name="吹き出し: 四角形 15">
          <a:extLst>
            <a:ext uri="{FF2B5EF4-FFF2-40B4-BE49-F238E27FC236}">
              <a16:creationId xmlns:a16="http://schemas.microsoft.com/office/drawing/2014/main" id="{00000000-0008-0000-0800-000010000000}"/>
            </a:ext>
          </a:extLst>
        </xdr:cNvPr>
        <xdr:cNvSpPr/>
      </xdr:nvSpPr>
      <xdr:spPr>
        <a:xfrm>
          <a:off x="7855057" y="11451633"/>
          <a:ext cx="4002437" cy="742143"/>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427818</xdr:colOff>
      <xdr:row>49</xdr:row>
      <xdr:rowOff>213427</xdr:rowOff>
    </xdr:from>
    <xdr:to>
      <xdr:col>7</xdr:col>
      <xdr:colOff>173391</xdr:colOff>
      <xdr:row>50</xdr:row>
      <xdr:rowOff>72648</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flipH="1">
          <a:off x="7337479" y="11998596"/>
          <a:ext cx="431696" cy="1094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8.vml"/><Relationship Id="rId7" Type="http://schemas.openxmlformats.org/officeDocument/2006/relationships/ctrlProp" Target="../ctrlProps/ctrlProp6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ctrlProp" Target="../ctrlProps/ctrlProp6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4.xml"/><Relationship Id="rId3" Type="http://schemas.openxmlformats.org/officeDocument/2006/relationships/vmlDrawing" Target="../drawings/vmlDrawing10.vml"/><Relationship Id="rId7" Type="http://schemas.openxmlformats.org/officeDocument/2006/relationships/ctrlProp" Target="../ctrlProps/ctrlProp73.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1.vml"/><Relationship Id="rId7" Type="http://schemas.openxmlformats.org/officeDocument/2006/relationships/ctrlProp" Target="../ctrlProps/ctrlProp78.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12.vml"/><Relationship Id="rId7" Type="http://schemas.openxmlformats.org/officeDocument/2006/relationships/ctrlProp" Target="../ctrlProps/ctrlProp84.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83.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printerSettings" Target="../printerSettings/printerSettings22.bin"/><Relationship Id="rId6" Type="http://schemas.openxmlformats.org/officeDocument/2006/relationships/ctrlProp" Target="../ctrlProps/ctrlProp90.xml"/><Relationship Id="rId5" Type="http://schemas.openxmlformats.org/officeDocument/2006/relationships/ctrlProp" Target="../ctrlProps/ctrlProp89.xml"/><Relationship Id="rId4" Type="http://schemas.openxmlformats.org/officeDocument/2006/relationships/ctrlProp" Target="../ctrlProps/ctrlProp8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anako-miyazaki@pref.miyazaki.lg.jp"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6.vml"/><Relationship Id="rId7" Type="http://schemas.openxmlformats.org/officeDocument/2006/relationships/ctrlProp" Target="../ctrlProps/ctrlProp5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7.vml"/><Relationship Id="rId7" Type="http://schemas.openxmlformats.org/officeDocument/2006/relationships/ctrlProp" Target="../ctrlProps/ctrlProp6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E1FE-1DCE-4E7C-8292-C36461F13DDB}">
  <sheetPr>
    <tabColor rgb="FFFFCC99"/>
    <pageSetUpPr fitToPage="1"/>
  </sheetPr>
  <dimension ref="B1:J23"/>
  <sheetViews>
    <sheetView showGridLines="0" tabSelected="1" workbookViewId="0">
      <selection activeCell="E1" sqref="E1:E1048576"/>
    </sheetView>
  </sheetViews>
  <sheetFormatPr defaultRowHeight="18.75"/>
  <cols>
    <col min="1" max="1" width="3" customWidth="1"/>
    <col min="3" max="3" width="44.5" customWidth="1"/>
    <col min="5" max="5" width="17.875" customWidth="1"/>
    <col min="6" max="6" width="2" style="241" customWidth="1"/>
    <col min="7" max="7" width="13.875" customWidth="1"/>
    <col min="9" max="9" width="4.75" style="241" customWidth="1"/>
    <col min="10" max="10" width="28.5" style="240" customWidth="1"/>
  </cols>
  <sheetData>
    <row r="1" spans="2:10" ht="29.25" customHeight="1">
      <c r="B1" s="264" t="s">
        <v>271</v>
      </c>
      <c r="E1" s="367" t="s">
        <v>263</v>
      </c>
    </row>
    <row r="2" spans="2:10" ht="18" customHeight="1"/>
    <row r="3" spans="2:10" ht="29.25" customHeight="1">
      <c r="B3" s="256" t="s">
        <v>258</v>
      </c>
      <c r="C3" s="257" t="s">
        <v>384</v>
      </c>
    </row>
    <row r="4" spans="2:10" s="241" customFormat="1" ht="17.25" customHeight="1">
      <c r="B4" s="256"/>
      <c r="C4" s="368" t="s">
        <v>378</v>
      </c>
      <c r="J4" s="240"/>
    </row>
    <row r="5" spans="2:10" ht="29.25" customHeight="1">
      <c r="B5">
        <v>1</v>
      </c>
      <c r="C5" s="252" t="s">
        <v>254</v>
      </c>
      <c r="D5" s="248"/>
      <c r="E5" s="262"/>
      <c r="G5" s="445" t="s">
        <v>262</v>
      </c>
      <c r="H5" s="446"/>
      <c r="I5" s="446"/>
      <c r="J5" s="263" t="str">
        <f>IF(E5="","",E5+730)</f>
        <v/>
      </c>
    </row>
    <row r="6" spans="2:10" ht="29.25" customHeight="1"/>
    <row r="7" spans="2:10" ht="29.25" customHeight="1">
      <c r="B7">
        <v>2</v>
      </c>
      <c r="C7" s="252" t="s">
        <v>327</v>
      </c>
      <c r="D7" s="248"/>
      <c r="E7" s="259" t="s">
        <v>260</v>
      </c>
      <c r="F7" s="255"/>
      <c r="G7" s="260" t="s">
        <v>261</v>
      </c>
      <c r="H7" s="253"/>
      <c r="I7" s="258"/>
      <c r="J7" s="261" t="s">
        <v>256</v>
      </c>
    </row>
    <row r="8" spans="2:10" ht="47.25" customHeight="1">
      <c r="E8" s="258"/>
      <c r="F8" s="242"/>
    </row>
    <row r="9" spans="2:10" ht="71.25" customHeight="1">
      <c r="B9">
        <v>3</v>
      </c>
      <c r="C9" s="252" t="s">
        <v>328</v>
      </c>
      <c r="D9" s="253"/>
      <c r="E9" s="239" t="s">
        <v>260</v>
      </c>
      <c r="F9" s="255"/>
      <c r="G9" s="260" t="s">
        <v>261</v>
      </c>
      <c r="H9" s="248"/>
      <c r="I9" s="253"/>
      <c r="J9" s="249" t="s">
        <v>332</v>
      </c>
    </row>
    <row r="10" spans="2:10" ht="54" customHeight="1"/>
    <row r="11" spans="2:10" ht="29.25" customHeight="1">
      <c r="B11">
        <v>4</v>
      </c>
      <c r="C11" s="444" t="s">
        <v>257</v>
      </c>
      <c r="D11" s="444"/>
      <c r="E11" s="444"/>
      <c r="F11" s="444"/>
      <c r="G11" s="444"/>
      <c r="H11" s="444"/>
      <c r="I11" s="444"/>
      <c r="J11" s="444"/>
    </row>
    <row r="12" spans="2:10">
      <c r="C12" s="250"/>
      <c r="D12" s="250"/>
      <c r="E12" s="250" t="s">
        <v>265</v>
      </c>
      <c r="F12" s="250"/>
      <c r="G12" s="250"/>
      <c r="H12" s="250"/>
      <c r="I12" s="250"/>
      <c r="J12" s="251"/>
    </row>
    <row r="13" spans="2:10" ht="12.75" customHeight="1"/>
    <row r="14" spans="2:10" s="241" customFormat="1" ht="29.25" customHeight="1">
      <c r="B14" s="256" t="s">
        <v>259</v>
      </c>
      <c r="C14" s="257" t="s">
        <v>385</v>
      </c>
      <c r="J14" s="240"/>
    </row>
    <row r="15" spans="2:10" s="342" customFormat="1" ht="17.25" customHeight="1">
      <c r="B15" s="256"/>
      <c r="C15" s="369" t="s">
        <v>377</v>
      </c>
      <c r="J15" s="341"/>
    </row>
    <row r="16" spans="2:10" s="241" customFormat="1" ht="29.25" customHeight="1">
      <c r="B16" s="241">
        <v>1</v>
      </c>
      <c r="C16" s="252" t="s">
        <v>254</v>
      </c>
      <c r="D16" s="248"/>
      <c r="E16" s="262"/>
      <c r="G16" s="445" t="s">
        <v>264</v>
      </c>
      <c r="H16" s="446"/>
      <c r="I16" s="446"/>
      <c r="J16" s="263" t="str">
        <f>IF(E16="","",E16+730+365)</f>
        <v/>
      </c>
    </row>
    <row r="17" spans="2:10" s="241" customFormat="1" ht="29.25" customHeight="1">
      <c r="J17" s="240"/>
    </row>
    <row r="18" spans="2:10" s="241" customFormat="1" ht="29.25" customHeight="1">
      <c r="B18" s="241">
        <v>2</v>
      </c>
      <c r="C18" s="252" t="s">
        <v>329</v>
      </c>
      <c r="D18" s="248"/>
      <c r="E18" s="259" t="s">
        <v>260</v>
      </c>
      <c r="F18" s="255"/>
      <c r="G18" s="260" t="s">
        <v>261</v>
      </c>
      <c r="H18" s="253"/>
      <c r="I18" s="258"/>
      <c r="J18" s="254" t="s">
        <v>256</v>
      </c>
    </row>
    <row r="19" spans="2:10" s="241" customFormat="1" ht="29.25" customHeight="1">
      <c r="E19" s="265"/>
      <c r="F19" s="271"/>
      <c r="G19" s="270"/>
      <c r="H19" s="270"/>
      <c r="I19" s="270"/>
      <c r="J19" s="267"/>
    </row>
    <row r="20" spans="2:10" s="241" customFormat="1" ht="72" customHeight="1">
      <c r="B20" s="241">
        <v>3</v>
      </c>
      <c r="C20" s="252" t="s">
        <v>330</v>
      </c>
      <c r="D20" s="248"/>
      <c r="E20" s="266" t="s">
        <v>260</v>
      </c>
      <c r="F20" s="276"/>
      <c r="G20" s="260" t="s">
        <v>261</v>
      </c>
      <c r="H20" s="248"/>
      <c r="I20" s="258"/>
      <c r="J20" s="249" t="s">
        <v>331</v>
      </c>
    </row>
    <row r="21" spans="2:10" s="241" customFormat="1" ht="24" customHeight="1">
      <c r="J21" s="240"/>
    </row>
    <row r="22" spans="2:10" s="241" customFormat="1" ht="29.25" customHeight="1">
      <c r="B22" s="241">
        <v>4</v>
      </c>
      <c r="C22" s="444" t="s">
        <v>257</v>
      </c>
      <c r="D22" s="444"/>
      <c r="E22" s="444"/>
      <c r="F22" s="444"/>
      <c r="G22" s="444"/>
      <c r="H22" s="444"/>
      <c r="I22" s="444"/>
      <c r="J22" s="444"/>
    </row>
    <row r="23" spans="2:10" s="241" customFormat="1">
      <c r="C23" s="250"/>
      <c r="D23" s="250"/>
      <c r="E23" s="250" t="s">
        <v>255</v>
      </c>
      <c r="F23" s="250"/>
      <c r="G23" s="250"/>
      <c r="H23" s="250"/>
      <c r="I23" s="250"/>
      <c r="J23" s="251"/>
    </row>
  </sheetData>
  <mergeCells count="4">
    <mergeCell ref="C11:J11"/>
    <mergeCell ref="C22:J22"/>
    <mergeCell ref="G5:I5"/>
    <mergeCell ref="G16:I16"/>
  </mergeCells>
  <phoneticPr fontId="1"/>
  <pageMargins left="0.25" right="0.25" top="0.75" bottom="0.75" header="0.3" footer="0.3"/>
  <pageSetup paperSize="9" scale="68"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2146" r:id="rId4" name="Check Box 2">
              <controlPr defaultSize="0" autoFill="0" autoLine="0" autoPict="0">
                <anchor moveWithCells="1">
                  <from>
                    <xdr:col>4</xdr:col>
                    <xdr:colOff>66675</xdr:colOff>
                    <xdr:row>6</xdr:row>
                    <xdr:rowOff>38100</xdr:rowOff>
                  </from>
                  <to>
                    <xdr:col>4</xdr:col>
                    <xdr:colOff>371475</xdr:colOff>
                    <xdr:row>6</xdr:row>
                    <xdr:rowOff>304800</xdr:rowOff>
                  </to>
                </anchor>
              </controlPr>
            </control>
          </mc:Choice>
        </mc:AlternateContent>
        <mc:AlternateContent xmlns:mc="http://schemas.openxmlformats.org/markup-compatibility/2006">
          <mc:Choice Requires="x14">
            <control shapeId="262147" r:id="rId5" name="Check Box 3">
              <controlPr defaultSize="0" autoFill="0" autoLine="0" autoPict="0">
                <anchor moveWithCells="1">
                  <from>
                    <xdr:col>6</xdr:col>
                    <xdr:colOff>28575</xdr:colOff>
                    <xdr:row>6</xdr:row>
                    <xdr:rowOff>57150</xdr:rowOff>
                  </from>
                  <to>
                    <xdr:col>6</xdr:col>
                    <xdr:colOff>333375</xdr:colOff>
                    <xdr:row>6</xdr:row>
                    <xdr:rowOff>323850</xdr:rowOff>
                  </to>
                </anchor>
              </controlPr>
            </control>
          </mc:Choice>
        </mc:AlternateContent>
        <mc:AlternateContent xmlns:mc="http://schemas.openxmlformats.org/markup-compatibility/2006">
          <mc:Choice Requires="x14">
            <control shapeId="262148" r:id="rId6" name="Check Box 4">
              <controlPr defaultSize="0" autoFill="0" autoLine="0" autoPict="0">
                <anchor moveWithCells="1">
                  <from>
                    <xdr:col>4</xdr:col>
                    <xdr:colOff>76200</xdr:colOff>
                    <xdr:row>8</xdr:row>
                    <xdr:rowOff>314325</xdr:rowOff>
                  </from>
                  <to>
                    <xdr:col>4</xdr:col>
                    <xdr:colOff>381000</xdr:colOff>
                    <xdr:row>8</xdr:row>
                    <xdr:rowOff>581025</xdr:rowOff>
                  </to>
                </anchor>
              </controlPr>
            </control>
          </mc:Choice>
        </mc:AlternateContent>
        <mc:AlternateContent xmlns:mc="http://schemas.openxmlformats.org/markup-compatibility/2006">
          <mc:Choice Requires="x14">
            <control shapeId="262149" r:id="rId7" name="Check Box 5">
              <controlPr defaultSize="0" autoFill="0" autoLine="0" autoPict="0">
                <anchor moveWithCells="1">
                  <from>
                    <xdr:col>6</xdr:col>
                    <xdr:colOff>28575</xdr:colOff>
                    <xdr:row>8</xdr:row>
                    <xdr:rowOff>304800</xdr:rowOff>
                  </from>
                  <to>
                    <xdr:col>6</xdr:col>
                    <xdr:colOff>333375</xdr:colOff>
                    <xdr:row>8</xdr:row>
                    <xdr:rowOff>571500</xdr:rowOff>
                  </to>
                </anchor>
              </controlPr>
            </control>
          </mc:Choice>
        </mc:AlternateContent>
        <mc:AlternateContent xmlns:mc="http://schemas.openxmlformats.org/markup-compatibility/2006">
          <mc:Choice Requires="x14">
            <control shapeId="262150" r:id="rId8" name="Check Box 6">
              <controlPr defaultSize="0" autoFill="0" autoLine="0" autoPict="0">
                <anchor moveWithCells="1">
                  <from>
                    <xdr:col>2</xdr:col>
                    <xdr:colOff>2266950</xdr:colOff>
                    <xdr:row>10</xdr:row>
                    <xdr:rowOff>76200</xdr:rowOff>
                  </from>
                  <to>
                    <xdr:col>2</xdr:col>
                    <xdr:colOff>2571750</xdr:colOff>
                    <xdr:row>10</xdr:row>
                    <xdr:rowOff>342900</xdr:rowOff>
                  </to>
                </anchor>
              </controlPr>
            </control>
          </mc:Choice>
        </mc:AlternateContent>
        <mc:AlternateContent xmlns:mc="http://schemas.openxmlformats.org/markup-compatibility/2006">
          <mc:Choice Requires="x14">
            <control shapeId="262151" r:id="rId9" name="Check Box 7">
              <controlPr defaultSize="0" autoFill="0" autoLine="0" autoPict="0">
                <anchor moveWithCells="1">
                  <from>
                    <xdr:col>8</xdr:col>
                    <xdr:colOff>47625</xdr:colOff>
                    <xdr:row>6</xdr:row>
                    <xdr:rowOff>66675</xdr:rowOff>
                  </from>
                  <to>
                    <xdr:col>8</xdr:col>
                    <xdr:colOff>352425</xdr:colOff>
                    <xdr:row>6</xdr:row>
                    <xdr:rowOff>333375</xdr:rowOff>
                  </to>
                </anchor>
              </controlPr>
            </control>
          </mc:Choice>
        </mc:AlternateContent>
        <mc:AlternateContent xmlns:mc="http://schemas.openxmlformats.org/markup-compatibility/2006">
          <mc:Choice Requires="x14">
            <control shapeId="262154" r:id="rId10" name="Check Box 10">
              <controlPr defaultSize="0" autoFill="0" autoLine="0" autoPict="0">
                <anchor moveWithCells="1">
                  <from>
                    <xdr:col>8</xdr:col>
                    <xdr:colOff>38100</xdr:colOff>
                    <xdr:row>8</xdr:row>
                    <xdr:rowOff>361950</xdr:rowOff>
                  </from>
                  <to>
                    <xdr:col>8</xdr:col>
                    <xdr:colOff>342900</xdr:colOff>
                    <xdr:row>8</xdr:row>
                    <xdr:rowOff>628650</xdr:rowOff>
                  </to>
                </anchor>
              </controlPr>
            </control>
          </mc:Choice>
        </mc:AlternateContent>
        <mc:AlternateContent xmlns:mc="http://schemas.openxmlformats.org/markup-compatibility/2006">
          <mc:Choice Requires="x14">
            <control shapeId="262155" r:id="rId11" name="Check Box 11">
              <controlPr defaultSize="0" autoFill="0" autoLine="0" autoPict="0">
                <anchor moveWithCells="1">
                  <from>
                    <xdr:col>4</xdr:col>
                    <xdr:colOff>66675</xdr:colOff>
                    <xdr:row>17</xdr:row>
                    <xdr:rowOff>38100</xdr:rowOff>
                  </from>
                  <to>
                    <xdr:col>4</xdr:col>
                    <xdr:colOff>371475</xdr:colOff>
                    <xdr:row>17</xdr:row>
                    <xdr:rowOff>304800</xdr:rowOff>
                  </to>
                </anchor>
              </controlPr>
            </control>
          </mc:Choice>
        </mc:AlternateContent>
        <mc:AlternateContent xmlns:mc="http://schemas.openxmlformats.org/markup-compatibility/2006">
          <mc:Choice Requires="x14">
            <control shapeId="262156" r:id="rId12" name="Check Box 12">
              <controlPr defaultSize="0" autoFill="0" autoLine="0" autoPict="0">
                <anchor moveWithCells="1">
                  <from>
                    <xdr:col>6</xdr:col>
                    <xdr:colOff>28575</xdr:colOff>
                    <xdr:row>17</xdr:row>
                    <xdr:rowOff>57150</xdr:rowOff>
                  </from>
                  <to>
                    <xdr:col>6</xdr:col>
                    <xdr:colOff>333375</xdr:colOff>
                    <xdr:row>17</xdr:row>
                    <xdr:rowOff>323850</xdr:rowOff>
                  </to>
                </anchor>
              </controlPr>
            </control>
          </mc:Choice>
        </mc:AlternateContent>
        <mc:AlternateContent xmlns:mc="http://schemas.openxmlformats.org/markup-compatibility/2006">
          <mc:Choice Requires="x14">
            <control shapeId="262157" r:id="rId13" name="Check Box 13">
              <controlPr defaultSize="0" autoFill="0" autoLine="0" autoPict="0">
                <anchor moveWithCells="1">
                  <from>
                    <xdr:col>4</xdr:col>
                    <xdr:colOff>66675</xdr:colOff>
                    <xdr:row>19</xdr:row>
                    <xdr:rowOff>85725</xdr:rowOff>
                  </from>
                  <to>
                    <xdr:col>4</xdr:col>
                    <xdr:colOff>371475</xdr:colOff>
                    <xdr:row>19</xdr:row>
                    <xdr:rowOff>352425</xdr:rowOff>
                  </to>
                </anchor>
              </controlPr>
            </control>
          </mc:Choice>
        </mc:AlternateContent>
        <mc:AlternateContent xmlns:mc="http://schemas.openxmlformats.org/markup-compatibility/2006">
          <mc:Choice Requires="x14">
            <control shapeId="262158" r:id="rId14" name="Check Box 14">
              <controlPr defaultSize="0" autoFill="0" autoLine="0" autoPict="0">
                <anchor moveWithCells="1">
                  <from>
                    <xdr:col>6</xdr:col>
                    <xdr:colOff>28575</xdr:colOff>
                    <xdr:row>19</xdr:row>
                    <xdr:rowOff>57150</xdr:rowOff>
                  </from>
                  <to>
                    <xdr:col>6</xdr:col>
                    <xdr:colOff>333375</xdr:colOff>
                    <xdr:row>19</xdr:row>
                    <xdr:rowOff>323850</xdr:rowOff>
                  </to>
                </anchor>
              </controlPr>
            </control>
          </mc:Choice>
        </mc:AlternateContent>
        <mc:AlternateContent xmlns:mc="http://schemas.openxmlformats.org/markup-compatibility/2006">
          <mc:Choice Requires="x14">
            <control shapeId="262159" r:id="rId15" name="Check Box 15">
              <controlPr defaultSize="0" autoFill="0" autoLine="0" autoPict="0">
                <anchor moveWithCells="1">
                  <from>
                    <xdr:col>2</xdr:col>
                    <xdr:colOff>2524125</xdr:colOff>
                    <xdr:row>21</xdr:row>
                    <xdr:rowOff>38100</xdr:rowOff>
                  </from>
                  <to>
                    <xdr:col>2</xdr:col>
                    <xdr:colOff>2828925</xdr:colOff>
                    <xdr:row>21</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E54F-990F-4372-821B-CACBDF43E33B}">
  <sheetPr>
    <pageSetUpPr fitToPage="1"/>
  </sheetPr>
  <dimension ref="A1:I50"/>
  <sheetViews>
    <sheetView showGridLines="0" topLeftCell="A46" workbookViewId="0">
      <selection activeCell="I43" sqref="I43"/>
    </sheetView>
  </sheetViews>
  <sheetFormatPr defaultRowHeight="18.75"/>
  <cols>
    <col min="1" max="1" width="4.625" style="270" customWidth="1"/>
    <col min="2" max="2" width="15.25" style="270" customWidth="1"/>
    <col min="3" max="3" width="21.125" style="270" customWidth="1"/>
    <col min="4" max="4" width="19.25" style="270" customWidth="1"/>
    <col min="5" max="5" width="21.125" style="270" customWidth="1"/>
    <col min="6" max="6" width="9.125" style="270" customWidth="1"/>
    <col min="7" max="16384" width="9" style="270"/>
  </cols>
  <sheetData>
    <row r="1" spans="1:8">
      <c r="A1" s="570" t="s">
        <v>99</v>
      </c>
      <c r="B1" s="570"/>
      <c r="E1" s="19" t="s">
        <v>96</v>
      </c>
    </row>
    <row r="2" spans="1:8" s="22" customFormat="1" ht="19.149999999999999" customHeight="1">
      <c r="A2" s="24">
        <v>0</v>
      </c>
      <c r="B2" s="23"/>
      <c r="D2" s="21" t="s">
        <v>25</v>
      </c>
      <c r="E2" s="25">
        <f>IF('　入力シート 記入例'!C3="","",'　入力シート 記入例'!C3)</f>
        <v>45437</v>
      </c>
    </row>
    <row r="3" spans="1:8" s="9" customFormat="1">
      <c r="E3" s="18"/>
    </row>
    <row r="4" spans="1:8" ht="19.5">
      <c r="A4" s="3"/>
      <c r="B4" s="576" t="s">
        <v>95</v>
      </c>
      <c r="C4" s="577"/>
      <c r="D4" s="577"/>
      <c r="E4" s="577"/>
    </row>
    <row r="5" spans="1:8" ht="10.15" customHeight="1">
      <c r="A5" s="3"/>
      <c r="B5" s="3"/>
      <c r="C5" s="8"/>
      <c r="D5" s="3"/>
      <c r="E5" s="3"/>
    </row>
    <row r="6" spans="1:8">
      <c r="A6" s="3"/>
      <c r="B6" s="51" t="s">
        <v>39</v>
      </c>
      <c r="C6" s="3"/>
      <c r="D6" s="3"/>
      <c r="E6" s="3"/>
    </row>
    <row r="7" spans="1:8" ht="14.45" customHeight="1" thickBot="1">
      <c r="A7" s="3"/>
      <c r="B7" s="7"/>
      <c r="C7" s="3"/>
      <c r="D7" s="3"/>
      <c r="E7" s="3"/>
    </row>
    <row r="8" spans="1:8">
      <c r="A8" s="3"/>
      <c r="B8" s="10" t="s">
        <v>10</v>
      </c>
      <c r="C8" s="571" t="str">
        <f>'　入力シート 記入例'!C4</f>
        <v>ｶﾌﾞｼｷｶﾞｲｼｬ　ﾐﾔｻﾞｷ</v>
      </c>
      <c r="D8" s="572"/>
      <c r="E8" s="573"/>
    </row>
    <row r="9" spans="1:8">
      <c r="A9" s="26">
        <v>1</v>
      </c>
      <c r="B9" s="11" t="s">
        <v>16</v>
      </c>
      <c r="C9" s="555" t="str">
        <f>'　入力シート 記入例'!C5</f>
        <v>株式会社　宮崎</v>
      </c>
      <c r="D9" s="574"/>
      <c r="E9" s="575"/>
    </row>
    <row r="10" spans="1:8">
      <c r="A10" s="26"/>
      <c r="B10" s="12" t="s">
        <v>10</v>
      </c>
      <c r="C10" s="555" t="str">
        <f>'　入力シート 記入例'!C6</f>
        <v>ﾐﾔｻﾞｷ　ﾀﾛｳ</v>
      </c>
      <c r="D10" s="574"/>
      <c r="E10" s="575"/>
    </row>
    <row r="11" spans="1:8">
      <c r="A11" s="26">
        <v>2</v>
      </c>
      <c r="B11" s="11" t="s">
        <v>3</v>
      </c>
      <c r="C11" s="555" t="str">
        <f>'　入力シート 記入例'!C7</f>
        <v>宮崎　太郎</v>
      </c>
      <c r="D11" s="574"/>
      <c r="E11" s="575"/>
    </row>
    <row r="12" spans="1:8" ht="19.5">
      <c r="A12" s="26"/>
      <c r="B12" s="566" t="s">
        <v>14</v>
      </c>
      <c r="C12" s="16" t="s">
        <v>11</v>
      </c>
      <c r="D12" s="568" t="str">
        <f>'　入力シート 記入例'!D10:E10</f>
        <v>880-0001</v>
      </c>
      <c r="E12" s="569"/>
    </row>
    <row r="13" spans="1:8" ht="19.5">
      <c r="A13" s="26">
        <v>3</v>
      </c>
      <c r="B13" s="567"/>
      <c r="C13" s="555" t="str">
        <f>'　入力シート 記入例'!C11:E11</f>
        <v>宮崎県宮崎市</v>
      </c>
      <c r="D13" s="556"/>
      <c r="E13" s="557"/>
    </row>
    <row r="14" spans="1:8" ht="24">
      <c r="A14" s="26">
        <v>4</v>
      </c>
      <c r="B14" s="15" t="s">
        <v>17</v>
      </c>
      <c r="C14" s="555" t="str">
        <f>'　入力シート 記入例'!C12:E12</f>
        <v>宮崎市橘通り</v>
      </c>
      <c r="D14" s="556"/>
      <c r="E14" s="557"/>
    </row>
    <row r="15" spans="1:8" ht="19.5">
      <c r="A15" s="26">
        <v>5</v>
      </c>
      <c r="B15" s="12" t="s">
        <v>12</v>
      </c>
      <c r="C15" s="555" t="str">
        <f>'　入力シート 記入例'!C13:E13</f>
        <v>0985-99-9999</v>
      </c>
      <c r="D15" s="556"/>
      <c r="E15" s="557"/>
    </row>
    <row r="16" spans="1:8" ht="19.5">
      <c r="A16" s="3"/>
      <c r="B16" s="13" t="s">
        <v>15</v>
      </c>
      <c r="C16" s="555" t="str">
        <f>'　入力シート 記入例'!C14:E14</f>
        <v>0985-11-1111</v>
      </c>
      <c r="D16" s="556"/>
      <c r="E16" s="557"/>
      <c r="G16" s="137"/>
      <c r="H16" s="138"/>
    </row>
    <row r="17" spans="1:8" ht="20.25" thickBot="1">
      <c r="A17" s="3"/>
      <c r="B17" s="14" t="s">
        <v>13</v>
      </c>
      <c r="C17" s="555" t="str">
        <f>'　入力シート 記入例'!C15:E15</f>
        <v>hanako-miyazaki@pref.miyazaki.lg.jp</v>
      </c>
      <c r="D17" s="556"/>
      <c r="E17" s="557"/>
      <c r="G17" s="139"/>
      <c r="H17" s="138"/>
    </row>
    <row r="18" spans="1:8" ht="9.75" customHeight="1">
      <c r="A18" s="3"/>
      <c r="B18" s="6"/>
      <c r="C18" s="4"/>
      <c r="D18" s="4"/>
      <c r="E18" s="4"/>
      <c r="G18" s="138"/>
      <c r="H18" s="138"/>
    </row>
    <row r="19" spans="1:8">
      <c r="A19" s="3"/>
      <c r="B19" s="51" t="s">
        <v>24</v>
      </c>
      <c r="C19" s="3"/>
      <c r="D19" s="3"/>
      <c r="E19" s="3"/>
      <c r="G19" s="138"/>
      <c r="H19" s="138"/>
    </row>
    <row r="20" spans="1:8" ht="8.4499999999999993" customHeight="1" thickBot="1">
      <c r="A20" s="3"/>
      <c r="B20" s="6"/>
      <c r="C20" s="4"/>
      <c r="D20" s="4"/>
      <c r="E20" s="4"/>
    </row>
    <row r="21" spans="1:8">
      <c r="A21" s="3"/>
      <c r="B21" s="561" t="s">
        <v>152</v>
      </c>
      <c r="C21" s="598" t="s">
        <v>144</v>
      </c>
      <c r="D21" s="599"/>
      <c r="E21" s="600"/>
    </row>
    <row r="22" spans="1:8" ht="19.5" thickBot="1">
      <c r="A22" s="74"/>
      <c r="B22" s="562"/>
      <c r="C22" s="327" t="s">
        <v>143</v>
      </c>
      <c r="D22" s="328" t="s">
        <v>151</v>
      </c>
      <c r="E22" s="344" t="s">
        <v>311</v>
      </c>
    </row>
    <row r="23" spans="1:8" ht="20.25" thickTop="1" thickBot="1">
      <c r="A23" s="326">
        <v>6</v>
      </c>
      <c r="B23" s="580">
        <v>500</v>
      </c>
      <c r="C23" s="134" t="s">
        <v>145</v>
      </c>
      <c r="D23" s="171">
        <v>10</v>
      </c>
      <c r="E23" s="335" t="s">
        <v>297</v>
      </c>
    </row>
    <row r="24" spans="1:8" ht="19.5" thickTop="1">
      <c r="A24" s="326">
        <v>7</v>
      </c>
      <c r="B24" s="581"/>
      <c r="C24" s="133" t="s">
        <v>146</v>
      </c>
      <c r="D24" s="173">
        <f>'様式２号_別添２_ほ場一覧兼補助申請額算定シート _記入例'!E8</f>
        <v>50.9</v>
      </c>
      <c r="E24" s="589">
        <f>D24+D25+D26</f>
        <v>696.59999999999991</v>
      </c>
    </row>
    <row r="25" spans="1:8">
      <c r="A25" s="326">
        <v>8</v>
      </c>
      <c r="B25" s="581"/>
      <c r="C25" s="136" t="s">
        <v>147</v>
      </c>
      <c r="D25" s="173">
        <f>'様式２号_別添２_ほ場一覧兼補助申請額算定シート _記入例'!E9</f>
        <v>317.34999999999997</v>
      </c>
      <c r="E25" s="589"/>
    </row>
    <row r="26" spans="1:8" ht="19.5" thickBot="1">
      <c r="A26" s="326">
        <v>9</v>
      </c>
      <c r="B26" s="582"/>
      <c r="C26" s="135" t="s">
        <v>148</v>
      </c>
      <c r="D26" s="174">
        <f>'様式２号_別添２_ほ場一覧兼補助申請額算定シート _記入例'!E10</f>
        <v>328.35</v>
      </c>
      <c r="E26" s="590"/>
    </row>
    <row r="27" spans="1:8" ht="18" customHeight="1">
      <c r="A27" s="326"/>
      <c r="B27" s="329" t="s">
        <v>149</v>
      </c>
      <c r="C27" s="330" t="s">
        <v>150</v>
      </c>
      <c r="D27" s="331" t="s">
        <v>294</v>
      </c>
      <c r="E27" s="332" t="s">
        <v>295</v>
      </c>
    </row>
    <row r="28" spans="1:8" ht="18" customHeight="1">
      <c r="A28" s="326">
        <v>10</v>
      </c>
      <c r="B28" s="373">
        <v>45356</v>
      </c>
      <c r="C28" s="125" t="s">
        <v>318</v>
      </c>
      <c r="D28" s="372" t="s">
        <v>343</v>
      </c>
      <c r="E28" s="371">
        <v>45726</v>
      </c>
    </row>
    <row r="29" spans="1:8" ht="22.9" customHeight="1">
      <c r="A29" s="326">
        <v>11</v>
      </c>
      <c r="B29" s="587" t="s">
        <v>22</v>
      </c>
      <c r="C29" s="333" t="s">
        <v>18</v>
      </c>
      <c r="D29" s="473" t="s">
        <v>319</v>
      </c>
      <c r="E29" s="474"/>
    </row>
    <row r="30" spans="1:8" ht="22.9" customHeight="1" thickBot="1">
      <c r="A30" s="326">
        <v>12</v>
      </c>
      <c r="B30" s="588"/>
      <c r="C30" s="334" t="s">
        <v>4</v>
      </c>
      <c r="D30" s="476" t="s">
        <v>320</v>
      </c>
      <c r="E30" s="477"/>
    </row>
    <row r="31" spans="1:8" ht="7.5" customHeight="1">
      <c r="A31" s="326"/>
    </row>
    <row r="32" spans="1:8">
      <c r="A32" s="3"/>
      <c r="B32" s="51" t="s">
        <v>23</v>
      </c>
      <c r="C32" s="3"/>
      <c r="D32" s="26" t="s">
        <v>140</v>
      </c>
      <c r="E32" s="3"/>
    </row>
    <row r="33" spans="1:9" ht="9.6" customHeight="1" thickBot="1">
      <c r="A33" s="326"/>
      <c r="B33" s="268"/>
    </row>
    <row r="34" spans="1:9" ht="19.899999999999999" customHeight="1" thickBot="1">
      <c r="A34" s="326"/>
      <c r="B34" s="38"/>
      <c r="C34" s="117" t="s">
        <v>135</v>
      </c>
      <c r="D34" s="147" t="s">
        <v>136</v>
      </c>
      <c r="E34" s="118" t="s">
        <v>137</v>
      </c>
    </row>
    <row r="35" spans="1:9" ht="19.899999999999999" customHeight="1" thickTop="1">
      <c r="A35" s="336">
        <v>13</v>
      </c>
      <c r="B35" s="38"/>
      <c r="C35" s="119" t="s">
        <v>312</v>
      </c>
      <c r="D35" s="148" t="s">
        <v>138</v>
      </c>
      <c r="E35" s="120" t="s">
        <v>139</v>
      </c>
    </row>
    <row r="36" spans="1:9" ht="19.899999999999999" customHeight="1">
      <c r="A36" s="336">
        <v>14</v>
      </c>
      <c r="B36" s="38"/>
      <c r="C36" s="121"/>
      <c r="D36" s="149"/>
      <c r="E36" s="122"/>
    </row>
    <row r="37" spans="1:9" ht="19.899999999999999" customHeight="1" thickBot="1">
      <c r="A37" s="336">
        <v>15</v>
      </c>
      <c r="B37" s="38"/>
      <c r="C37" s="123"/>
      <c r="D37" s="150"/>
      <c r="E37" s="124"/>
    </row>
    <row r="38" spans="1:9">
      <c r="A38" s="326"/>
      <c r="C38" s="601"/>
      <c r="D38" s="550"/>
    </row>
    <row r="39" spans="1:9" s="349" customFormat="1">
      <c r="A39" s="595" t="s">
        <v>321</v>
      </c>
      <c r="B39" s="597"/>
      <c r="C39" s="3"/>
      <c r="D39" s="3"/>
      <c r="E39" s="3"/>
    </row>
    <row r="40" spans="1:9">
      <c r="A40" s="3"/>
      <c r="B40" s="51" t="s">
        <v>153</v>
      </c>
      <c r="C40" s="3"/>
      <c r="D40" s="3"/>
      <c r="E40" s="3"/>
    </row>
    <row r="41" spans="1:9" ht="9" customHeight="1" thickBot="1">
      <c r="A41" s="3"/>
      <c r="B41" s="8"/>
      <c r="C41" s="3"/>
      <c r="D41" s="3"/>
      <c r="E41" s="3"/>
    </row>
    <row r="42" spans="1:9" ht="18" customHeight="1">
      <c r="A42" s="326"/>
      <c r="C42" s="591" t="s">
        <v>143</v>
      </c>
      <c r="D42" s="359" t="s">
        <v>335</v>
      </c>
      <c r="E42" s="585" t="s">
        <v>310</v>
      </c>
      <c r="G42" s="9"/>
      <c r="H42" s="9"/>
      <c r="I42" s="9"/>
    </row>
    <row r="43" spans="1:9" ht="27" customHeight="1" thickBot="1">
      <c r="A43" s="326"/>
      <c r="C43" s="592"/>
      <c r="D43" s="370" t="s">
        <v>336</v>
      </c>
      <c r="E43" s="586"/>
      <c r="G43" s="9"/>
      <c r="H43" s="9"/>
      <c r="I43" s="9"/>
    </row>
    <row r="44" spans="1:9" ht="22.5" customHeight="1" thickTop="1">
      <c r="A44" s="326">
        <v>16</v>
      </c>
      <c r="C44" s="168" t="s">
        <v>147</v>
      </c>
      <c r="D44" s="144">
        <f>'様式２号_別添２_ほ場一覧兼補助申請額算定シート _記入例'!H9</f>
        <v>317.3</v>
      </c>
      <c r="E44" s="145">
        <f>'様式２号_別添２_ほ場一覧兼補助申請額算定シート _記入例'!I9</f>
        <v>634600</v>
      </c>
      <c r="G44" s="9"/>
      <c r="H44" s="9"/>
      <c r="I44" s="9"/>
    </row>
    <row r="45" spans="1:9" ht="22.5" customHeight="1" thickBot="1">
      <c r="A45" s="326">
        <v>17</v>
      </c>
      <c r="C45" s="169" t="s">
        <v>154</v>
      </c>
      <c r="D45" s="37">
        <f>'様式２号_別添２_ほ場一覧兼補助申請額算定シート _記入例'!H10</f>
        <v>283.10000000000002</v>
      </c>
      <c r="E45" s="146">
        <f>'様式２号_別添２_ほ場一覧兼補助申請額算定シート _記入例'!I10</f>
        <v>283100</v>
      </c>
      <c r="G45" s="9"/>
      <c r="H45" s="9"/>
      <c r="I45" s="9"/>
    </row>
    <row r="46" spans="1:9" ht="22.5" customHeight="1" thickBot="1">
      <c r="A46" s="326">
        <v>18</v>
      </c>
      <c r="C46" s="583" t="s">
        <v>156</v>
      </c>
      <c r="D46" s="584"/>
      <c r="E46" s="143">
        <f>E44+E45</f>
        <v>917700</v>
      </c>
    </row>
    <row r="47" spans="1:9" s="342" customFormat="1" ht="30.75" customHeight="1">
      <c r="A47" s="343"/>
      <c r="C47" s="602" t="s">
        <v>333</v>
      </c>
      <c r="D47" s="578"/>
      <c r="E47" s="578"/>
    </row>
    <row r="48" spans="1:9" s="342" customFormat="1" ht="30.75" customHeight="1">
      <c r="A48" s="343"/>
      <c r="C48" s="596" t="s">
        <v>334</v>
      </c>
      <c r="D48" s="579"/>
      <c r="E48" s="579"/>
    </row>
    <row r="49" spans="1:6" s="419" customFormat="1" ht="19.5" thickBot="1">
      <c r="A49" s="417"/>
      <c r="B49" s="439" t="s">
        <v>402</v>
      </c>
      <c r="C49" s="418"/>
      <c r="D49" s="418"/>
      <c r="E49" s="418"/>
      <c r="F49" s="418"/>
    </row>
    <row r="50" spans="1:6" s="416" customFormat="1" ht="21" customHeight="1" thickBot="1">
      <c r="A50" s="415">
        <v>20</v>
      </c>
      <c r="B50" s="440" t="s">
        <v>403</v>
      </c>
      <c r="C50" s="441">
        <v>850000</v>
      </c>
      <c r="D50" s="442" t="s">
        <v>404</v>
      </c>
      <c r="E50" s="420">
        <f>C50</f>
        <v>850000</v>
      </c>
      <c r="F50" s="421"/>
    </row>
  </sheetData>
  <mergeCells count="27">
    <mergeCell ref="C16:E16"/>
    <mergeCell ref="A1:B1"/>
    <mergeCell ref="B4:E4"/>
    <mergeCell ref="C8:E8"/>
    <mergeCell ref="C9:E9"/>
    <mergeCell ref="C10:E10"/>
    <mergeCell ref="C11:E11"/>
    <mergeCell ref="B12:B13"/>
    <mergeCell ref="D12:E12"/>
    <mergeCell ref="C13:E13"/>
    <mergeCell ref="C14:E14"/>
    <mergeCell ref="C15:E15"/>
    <mergeCell ref="C48:E48"/>
    <mergeCell ref="A39:B39"/>
    <mergeCell ref="C17:E17"/>
    <mergeCell ref="B21:B22"/>
    <mergeCell ref="B23:B26"/>
    <mergeCell ref="B29:B30"/>
    <mergeCell ref="D29:E29"/>
    <mergeCell ref="D30:E30"/>
    <mergeCell ref="C21:E21"/>
    <mergeCell ref="E24:E26"/>
    <mergeCell ref="C38:D38"/>
    <mergeCell ref="E42:E43"/>
    <mergeCell ref="C46:D46"/>
    <mergeCell ref="C42:C43"/>
    <mergeCell ref="C47:E47"/>
  </mergeCells>
  <phoneticPr fontId="1"/>
  <conditionalFormatting sqref="E2">
    <cfRule type="cellIs" dxfId="93" priority="7" operator="equal">
      <formula>""</formula>
    </cfRule>
  </conditionalFormatting>
  <conditionalFormatting sqref="E28 B23:B25 D29:E30 C35:D37 D23:D26">
    <cfRule type="cellIs" dxfId="92" priority="6" operator="equal">
      <formula>""</formula>
    </cfRule>
  </conditionalFormatting>
  <conditionalFormatting sqref="D28">
    <cfRule type="cellIs" dxfId="91" priority="5" operator="equal">
      <formula>""</formula>
    </cfRule>
  </conditionalFormatting>
  <conditionalFormatting sqref="E35:E37">
    <cfRule type="cellIs" dxfId="90" priority="4" operator="equal">
      <formula>""</formula>
    </cfRule>
  </conditionalFormatting>
  <conditionalFormatting sqref="B28">
    <cfRule type="cellIs" dxfId="89" priority="3" operator="equal">
      <formula>""</formula>
    </cfRule>
  </conditionalFormatting>
  <conditionalFormatting sqref="C28">
    <cfRule type="cellIs" dxfId="88" priority="2" operator="equal">
      <formula>""</formula>
    </cfRule>
  </conditionalFormatting>
  <conditionalFormatting sqref="C50 E50">
    <cfRule type="cellIs" dxfId="87" priority="1" operator="equal">
      <formula>""</formula>
    </cfRule>
  </conditionalFormatting>
  <pageMargins left="0.82677165354330717" right="0.23622047244094491" top="0.55118110236220474" bottom="0.55118110236220474" header="0" footer="0"/>
  <pageSetup paperSize="9" scale="81" fitToHeight="0" orientation="landscape"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2</xdr:col>
                    <xdr:colOff>19050</xdr:colOff>
                    <xdr:row>35</xdr:row>
                    <xdr:rowOff>0</xdr:rowOff>
                  </from>
                  <to>
                    <xdr:col>2</xdr:col>
                    <xdr:colOff>1162050</xdr:colOff>
                    <xdr:row>36</xdr:row>
                    <xdr:rowOff>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3</xdr:col>
                    <xdr:colOff>19050</xdr:colOff>
                    <xdr:row>51</xdr:row>
                    <xdr:rowOff>0</xdr:rowOff>
                  </from>
                  <to>
                    <xdr:col>4</xdr:col>
                    <xdr:colOff>28575</xdr:colOff>
                    <xdr:row>52</xdr:row>
                    <xdr:rowOff>85725</xdr:rowOff>
                  </to>
                </anchor>
              </controlPr>
            </control>
          </mc:Choice>
        </mc:AlternateContent>
        <mc:AlternateContent xmlns:mc="http://schemas.openxmlformats.org/markup-compatibility/2006">
          <mc:Choice Requires="x14">
            <control shapeId="279562" r:id="rId6" name="Check Box 10">
              <controlPr defaultSize="0" autoFill="0" autoLine="0" autoPict="0">
                <anchor moveWithCells="1">
                  <from>
                    <xdr:col>4</xdr:col>
                    <xdr:colOff>19050</xdr:colOff>
                    <xdr:row>48</xdr:row>
                    <xdr:rowOff>0</xdr:rowOff>
                  </from>
                  <to>
                    <xdr:col>4</xdr:col>
                    <xdr:colOff>1152525</xdr:colOff>
                    <xdr:row>49</xdr:row>
                    <xdr:rowOff>0</xdr:rowOff>
                  </to>
                </anchor>
              </controlPr>
            </control>
          </mc:Choice>
        </mc:AlternateContent>
        <mc:AlternateContent xmlns:mc="http://schemas.openxmlformats.org/markup-compatibility/2006">
          <mc:Choice Requires="x14">
            <control shapeId="279563" r:id="rId7" name="Check Box 11">
              <controlPr defaultSize="0" autoFill="0" autoLine="0" autoPict="0">
                <anchor moveWithCells="1">
                  <from>
                    <xdr:col>3</xdr:col>
                    <xdr:colOff>19050</xdr:colOff>
                    <xdr:row>48</xdr:row>
                    <xdr:rowOff>0</xdr:rowOff>
                  </from>
                  <to>
                    <xdr:col>3</xdr:col>
                    <xdr:colOff>1152525</xdr:colOff>
                    <xdr:row>49</xdr:row>
                    <xdr:rowOff>0</xdr:rowOff>
                  </to>
                </anchor>
              </controlPr>
            </control>
          </mc:Choice>
        </mc:AlternateContent>
        <mc:AlternateContent xmlns:mc="http://schemas.openxmlformats.org/markup-compatibility/2006">
          <mc:Choice Requires="x14">
            <control shapeId="279564" r:id="rId8" name="Check Box 12">
              <controlPr defaultSize="0" autoFill="0" autoLine="0" autoPict="0">
                <anchor moveWithCells="1">
                  <from>
                    <xdr:col>2</xdr:col>
                    <xdr:colOff>19050</xdr:colOff>
                    <xdr:row>48</xdr:row>
                    <xdr:rowOff>0</xdr:rowOff>
                  </from>
                  <to>
                    <xdr:col>2</xdr:col>
                    <xdr:colOff>1162050</xdr:colOff>
                    <xdr:row>49</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C99"/>
    <pageSetUpPr fitToPage="1"/>
  </sheetPr>
  <dimension ref="A1:AB30"/>
  <sheetViews>
    <sheetView showGridLines="0" view="pageBreakPreview" topLeftCell="A7" zoomScale="86" zoomScaleNormal="100" zoomScaleSheetLayoutView="86" workbookViewId="0">
      <selection activeCell="L10" sqref="L10"/>
    </sheetView>
  </sheetViews>
  <sheetFormatPr defaultRowHeight="13.5"/>
  <cols>
    <col min="1" max="1" width="1.625" style="20" customWidth="1"/>
    <col min="2" max="2" width="9.625" style="20" customWidth="1"/>
    <col min="3" max="3" width="10.5" style="20" customWidth="1"/>
    <col min="4" max="4" width="20.5" style="20" customWidth="1"/>
    <col min="5" max="5" width="8.625" style="20" customWidth="1"/>
    <col min="6" max="6" width="9.625" style="20" customWidth="1"/>
    <col min="7" max="7" width="14.625" style="20" customWidth="1"/>
    <col min="8" max="8" width="9" style="109" customWidth="1"/>
    <col min="9" max="9" width="11.875" style="132" customWidth="1"/>
    <col min="10" max="11" width="11.875" style="274" customWidth="1"/>
    <col min="12" max="12" width="8.875" style="217" customWidth="1"/>
    <col min="13" max="13" width="14.75" style="20" customWidth="1"/>
    <col min="14" max="14" width="1.625" style="20" customWidth="1"/>
    <col min="15" max="17" width="10" style="221" customWidth="1"/>
    <col min="18" max="19" width="11.5" style="74" customWidth="1"/>
    <col min="20" max="21" width="10" style="221" customWidth="1"/>
    <col min="22" max="22" width="11.5" style="74" customWidth="1"/>
    <col min="23" max="23" width="8.875" style="221" customWidth="1"/>
    <col min="24" max="24" width="10.75" style="74" customWidth="1"/>
    <col min="25" max="25" width="9" style="20"/>
    <col min="26" max="26" width="12.75" style="20" customWidth="1"/>
    <col min="27" max="27" width="11.625" style="217" customWidth="1"/>
    <col min="28" max="28" width="9" style="74"/>
    <col min="29" max="16384" width="9" style="20"/>
  </cols>
  <sheetData>
    <row r="1" spans="1:28" ht="18.75">
      <c r="A1" s="68"/>
      <c r="B1" s="623" t="s">
        <v>179</v>
      </c>
      <c r="C1" s="624"/>
      <c r="D1" s="23"/>
      <c r="H1" s="625" t="s">
        <v>96</v>
      </c>
      <c r="I1" s="625"/>
      <c r="J1" s="625"/>
      <c r="K1" s="625"/>
      <c r="L1" s="625"/>
      <c r="M1" s="515"/>
      <c r="O1" s="219"/>
      <c r="P1" s="219"/>
      <c r="Q1" s="219"/>
      <c r="T1" s="219"/>
      <c r="U1" s="219"/>
      <c r="W1" s="219"/>
    </row>
    <row r="2" spans="1:28" ht="20.100000000000001" customHeight="1">
      <c r="A2" s="68"/>
    </row>
    <row r="3" spans="1:28" ht="24.95" customHeight="1">
      <c r="C3" s="107"/>
      <c r="D3" s="170" t="s">
        <v>195</v>
      </c>
      <c r="E3" s="106"/>
      <c r="F3" s="106"/>
      <c r="H3" s="20"/>
      <c r="M3" s="106"/>
    </row>
    <row r="4" spans="1:28" ht="27" customHeight="1">
      <c r="B4" s="107"/>
      <c r="C4" s="107"/>
      <c r="D4" s="107"/>
      <c r="E4" s="106"/>
      <c r="F4" s="107"/>
      <c r="G4" s="107"/>
      <c r="H4" s="107"/>
      <c r="I4" s="107"/>
      <c r="J4" s="107"/>
      <c r="K4" s="107"/>
      <c r="L4" s="107"/>
      <c r="M4" s="107"/>
      <c r="O4" s="107"/>
      <c r="P4" s="107"/>
      <c r="Q4" s="107"/>
      <c r="T4" s="107"/>
      <c r="U4" s="107"/>
      <c r="W4" s="107"/>
    </row>
    <row r="5" spans="1:28" ht="27.75" customHeight="1">
      <c r="B5" s="78" t="s">
        <v>322</v>
      </c>
      <c r="C5" s="626">
        <f>'　入力シート'!C5:E5</f>
        <v>0</v>
      </c>
      <c r="D5" s="627"/>
      <c r="E5" s="79" t="s">
        <v>56</v>
      </c>
      <c r="F5" s="603">
        <f>'　入力シート'!C7</f>
        <v>0</v>
      </c>
      <c r="G5" s="603"/>
      <c r="H5" s="108"/>
      <c r="I5" s="108"/>
      <c r="J5" s="108"/>
      <c r="K5" s="108"/>
      <c r="L5" s="108"/>
      <c r="O5" s="108"/>
      <c r="P5" s="108"/>
      <c r="Q5" s="108"/>
      <c r="T5" s="108"/>
      <c r="U5" s="108"/>
      <c r="W5" s="108"/>
    </row>
    <row r="6" spans="1:28" s="126" customFormat="1" ht="27.75" customHeight="1">
      <c r="B6" s="156" t="s">
        <v>186</v>
      </c>
      <c r="C6" s="127"/>
      <c r="D6" s="127"/>
      <c r="E6" s="128"/>
      <c r="F6" s="127"/>
      <c r="G6" s="108"/>
      <c r="H6" s="108"/>
      <c r="I6" s="108"/>
      <c r="J6" s="108"/>
      <c r="K6" s="108"/>
      <c r="L6" s="108"/>
      <c r="O6" s="108"/>
      <c r="P6" s="108"/>
      <c r="Q6" s="108"/>
      <c r="R6" s="74"/>
      <c r="S6" s="74"/>
      <c r="T6" s="108"/>
      <c r="U6" s="108"/>
      <c r="V6" s="74"/>
      <c r="W6" s="108"/>
      <c r="X6" s="74"/>
      <c r="AA6" s="217"/>
      <c r="AB6" s="74"/>
    </row>
    <row r="7" spans="1:28" s="126" customFormat="1" ht="30" customHeight="1" thickBot="1">
      <c r="B7" s="628" t="s">
        <v>58</v>
      </c>
      <c r="C7" s="629"/>
      <c r="D7" s="80"/>
      <c r="E7" s="406">
        <f>SUM(E8:E10)</f>
        <v>0</v>
      </c>
      <c r="F7" s="81"/>
      <c r="G7" s="163" t="s">
        <v>194</v>
      </c>
      <c r="H7" s="159"/>
      <c r="I7" s="159"/>
      <c r="J7" s="277"/>
      <c r="K7" s="277"/>
      <c r="L7" s="81"/>
      <c r="M7" s="81"/>
      <c r="O7" s="81"/>
      <c r="P7" s="81"/>
      <c r="Q7" s="81"/>
      <c r="R7" s="74"/>
      <c r="S7" s="74"/>
      <c r="T7" s="81"/>
      <c r="U7" s="81"/>
      <c r="V7" s="74"/>
      <c r="W7" s="81"/>
      <c r="X7" s="74"/>
      <c r="AA7" s="217"/>
      <c r="AB7" s="74"/>
    </row>
    <row r="8" spans="1:28" s="126" customFormat="1" ht="30" customHeight="1" thickBot="1">
      <c r="B8" s="630"/>
      <c r="C8" s="632" t="s">
        <v>187</v>
      </c>
      <c r="D8" s="633"/>
      <c r="E8" s="407">
        <f>SUMIFS(E$15:E$29,F$15:F$29,"１年目完")</f>
        <v>0</v>
      </c>
      <c r="F8" s="81"/>
      <c r="G8" s="165" t="s">
        <v>185</v>
      </c>
      <c r="H8" s="166" t="s">
        <v>192</v>
      </c>
      <c r="I8" s="167" t="s">
        <v>193</v>
      </c>
      <c r="J8" s="278"/>
      <c r="K8" s="278"/>
      <c r="L8" s="81"/>
      <c r="M8" s="81"/>
      <c r="O8" s="608" t="s">
        <v>300</v>
      </c>
      <c r="P8" s="609"/>
      <c r="Q8" s="609"/>
      <c r="R8" s="609"/>
      <c r="S8" s="609"/>
      <c r="T8" s="609"/>
      <c r="U8" s="609"/>
      <c r="V8" s="609"/>
      <c r="W8" s="609"/>
      <c r="X8" s="464"/>
      <c r="AA8" s="217"/>
      <c r="AB8" s="74"/>
    </row>
    <row r="9" spans="1:28" s="126" customFormat="1" ht="30" customHeight="1" thickTop="1">
      <c r="B9" s="630"/>
      <c r="C9" s="632" t="s">
        <v>188</v>
      </c>
      <c r="D9" s="633"/>
      <c r="E9" s="407">
        <f>SUMIFS(E$15:E$29,F$15:F$29,"２年目完")</f>
        <v>0</v>
      </c>
      <c r="F9" s="81"/>
      <c r="G9" s="160" t="s">
        <v>190</v>
      </c>
      <c r="H9" s="158">
        <f>ROUNDDOWN(SUMIFS(E15:E29,F15:F29,"２年目完",T15:T29,"◎"),1)</f>
        <v>0</v>
      </c>
      <c r="I9" s="164">
        <f>ROUNDDOWN(20000*H9/10,0)</f>
        <v>0</v>
      </c>
      <c r="J9" s="636" t="s">
        <v>376</v>
      </c>
      <c r="K9" s="637"/>
      <c r="L9" s="81"/>
      <c r="M9" s="81"/>
      <c r="O9" s="604" t="s">
        <v>268</v>
      </c>
      <c r="P9" s="605"/>
      <c r="Q9" s="605"/>
      <c r="R9" s="605"/>
      <c r="S9" s="605"/>
      <c r="T9" s="605"/>
      <c r="U9" s="605"/>
      <c r="V9" s="605"/>
      <c r="W9" s="605"/>
      <c r="X9" s="605"/>
      <c r="AA9" s="217"/>
      <c r="AB9" s="74"/>
    </row>
    <row r="10" spans="1:28" s="126" customFormat="1" ht="30" customHeight="1" thickBot="1">
      <c r="B10" s="631"/>
      <c r="C10" s="634" t="s">
        <v>189</v>
      </c>
      <c r="D10" s="635"/>
      <c r="E10" s="408">
        <f>SUMIFS(E$15:E$29,F$15:F$29,"３年目完")</f>
        <v>0</v>
      </c>
      <c r="F10" s="81"/>
      <c r="G10" s="161" t="s">
        <v>191</v>
      </c>
      <c r="H10" s="157">
        <f>ROUNDDOWN(SUMIFS(E15:E29,F15:F29,"３年目完",X15:X29,"◎"),1)</f>
        <v>0</v>
      </c>
      <c r="I10" s="162">
        <f>ROUNDDOWN(10000*H10/10,0)</f>
        <v>0</v>
      </c>
      <c r="J10" s="638"/>
      <c r="K10" s="637"/>
      <c r="L10" s="81"/>
      <c r="M10" s="81"/>
      <c r="O10" s="221"/>
      <c r="P10" s="221"/>
      <c r="Q10" s="221"/>
      <c r="R10" s="74"/>
      <c r="S10" s="74"/>
      <c r="T10" s="221"/>
      <c r="U10" s="221"/>
      <c r="V10" s="74"/>
      <c r="W10" s="221"/>
      <c r="X10" s="74"/>
      <c r="AA10" s="217"/>
      <c r="AB10" s="74"/>
    </row>
    <row r="11" spans="1:28" ht="20.100000000000001" customHeight="1">
      <c r="O11" s="524"/>
      <c r="P11" s="524"/>
      <c r="Q11" s="524"/>
      <c r="R11" s="220" t="s">
        <v>242</v>
      </c>
      <c r="S11" s="220" t="s">
        <v>243</v>
      </c>
      <c r="T11" s="220"/>
      <c r="U11" s="220" t="s">
        <v>244</v>
      </c>
      <c r="V11" s="220" t="s">
        <v>245</v>
      </c>
      <c r="W11" s="220" t="s">
        <v>249</v>
      </c>
    </row>
    <row r="12" spans="1:28" s="221" customFormat="1" ht="20.100000000000001" customHeight="1">
      <c r="J12" s="274"/>
      <c r="K12" s="274"/>
      <c r="O12" s="222"/>
      <c r="P12" s="222"/>
      <c r="Q12" s="223"/>
      <c r="R12" s="643" t="s">
        <v>250</v>
      </c>
      <c r="S12" s="643"/>
      <c r="T12" s="643"/>
      <c r="U12" s="643" t="s">
        <v>251</v>
      </c>
      <c r="V12" s="643"/>
      <c r="W12" s="643"/>
      <c r="X12" s="643"/>
      <c r="AB12" s="74"/>
    </row>
    <row r="13" spans="1:28" ht="25.5" customHeight="1">
      <c r="B13" s="639" t="s">
        <v>57</v>
      </c>
      <c r="C13" s="612" t="s">
        <v>269</v>
      </c>
      <c r="D13" s="613"/>
      <c r="E13" s="616" t="s">
        <v>371</v>
      </c>
      <c r="F13" s="618" t="s">
        <v>358</v>
      </c>
      <c r="G13" s="618"/>
      <c r="H13" s="620" t="s">
        <v>183</v>
      </c>
      <c r="I13" s="621"/>
      <c r="J13" s="621"/>
      <c r="K13" s="622"/>
      <c r="L13" s="606" t="s">
        <v>231</v>
      </c>
      <c r="M13" s="607"/>
      <c r="N13" s="274"/>
      <c r="O13" s="610" t="s">
        <v>252</v>
      </c>
      <c r="P13" s="611"/>
      <c r="Q13" s="457"/>
      <c r="R13" s="272" t="s">
        <v>237</v>
      </c>
      <c r="S13" s="272" t="s">
        <v>238</v>
      </c>
      <c r="T13" s="641" t="s">
        <v>314</v>
      </c>
      <c r="U13" s="272" t="s">
        <v>246</v>
      </c>
      <c r="V13" s="272" t="s">
        <v>247</v>
      </c>
      <c r="W13" s="272" t="s">
        <v>248</v>
      </c>
      <c r="X13" s="641" t="s">
        <v>315</v>
      </c>
      <c r="Y13" s="245"/>
    </row>
    <row r="14" spans="1:28" ht="74.25" customHeight="1" thickBot="1">
      <c r="B14" s="640"/>
      <c r="C14" s="614"/>
      <c r="D14" s="615"/>
      <c r="E14" s="617"/>
      <c r="F14" s="275" t="s">
        <v>341</v>
      </c>
      <c r="G14" s="382" t="s">
        <v>357</v>
      </c>
      <c r="H14" s="279" t="s">
        <v>184</v>
      </c>
      <c r="I14" s="280" t="s">
        <v>342</v>
      </c>
      <c r="J14" s="281" t="s">
        <v>266</v>
      </c>
      <c r="K14" s="281" t="s">
        <v>267</v>
      </c>
      <c r="L14" s="224" t="s">
        <v>235</v>
      </c>
      <c r="M14" s="225" t="s">
        <v>236</v>
      </c>
      <c r="N14" s="274"/>
      <c r="O14" s="288" t="s">
        <v>239</v>
      </c>
      <c r="P14" s="289" t="s">
        <v>240</v>
      </c>
      <c r="Q14" s="290" t="s">
        <v>241</v>
      </c>
      <c r="R14" s="282" t="s">
        <v>337</v>
      </c>
      <c r="S14" s="282" t="s">
        <v>338</v>
      </c>
      <c r="T14" s="642"/>
      <c r="U14" s="283" t="s">
        <v>339</v>
      </c>
      <c r="V14" s="284" t="s">
        <v>340</v>
      </c>
      <c r="W14" s="285" t="s">
        <v>253</v>
      </c>
      <c r="X14" s="642"/>
      <c r="Y14" s="644" t="s">
        <v>9</v>
      </c>
      <c r="Z14" s="515"/>
      <c r="AA14" s="515"/>
      <c r="AB14" s="515"/>
    </row>
    <row r="15" spans="1:28" s="74" customFormat="1" ht="30" customHeight="1" thickTop="1">
      <c r="B15" s="232"/>
      <c r="C15" s="619"/>
      <c r="D15" s="619"/>
      <c r="E15" s="232"/>
      <c r="F15" s="237" t="str">
        <f>IF(I15="","",IF(I15&lt;365,"１年目",IF(I15&lt;730,"１年目完",IF(I15&lt;1095,"２年目完",IF(I15&lt;=1460,"３年目完","対象外")))))</f>
        <v/>
      </c>
      <c r="G15" s="233"/>
      <c r="H15" s="234"/>
      <c r="I15" s="362" t="str">
        <f>IF(H15="","",_xlfn.DAYS("R7.3.31",H15))</f>
        <v/>
      </c>
      <c r="J15" s="234"/>
      <c r="K15" s="273"/>
      <c r="L15" s="234"/>
      <c r="M15" s="233"/>
      <c r="O15" s="234" t="str">
        <f>IF(H15="","",EDATE(H15,12)-1)</f>
        <v/>
      </c>
      <c r="P15" s="234" t="str">
        <f>IF($H15="","",EDATE($H15,24)-1)</f>
        <v/>
      </c>
      <c r="Q15" s="234" t="str">
        <f>IF($H15="","",EDATE($H15,36)-1)</f>
        <v/>
      </c>
      <c r="R15" s="243" t="str">
        <f>IF(P15="","",IF(P15&lt;=DATE(2024,4,1),"×","〇"))</f>
        <v/>
      </c>
      <c r="S15" s="243" t="str">
        <f>IF(P15="","",IF(P15&lt;=DATE(2025,3,31),"〇","×"))</f>
        <v/>
      </c>
      <c r="T15" s="286" t="str">
        <f>IF(H15="","",IF(AND(R15="〇",S15="〇"),"◎","×"))</f>
        <v/>
      </c>
      <c r="U15" s="243" t="str">
        <f>IF(Q15="","",IF(Q15&lt;=DATE(2024,4,1),"×","〇"))</f>
        <v/>
      </c>
      <c r="V15" s="243" t="str">
        <f>IF(Q15="","",IF(Q15&lt;=DATE(2025,3,31),"〇","×"))</f>
        <v/>
      </c>
      <c r="W15" s="234" t="str">
        <f t="shared" ref="W15:W29" si="0">IF(F15="","",IF(AND(F15="３年目完",L15="多年生"),"〇","×"))</f>
        <v/>
      </c>
      <c r="X15" s="286" t="str">
        <f t="shared" ref="X15:X29" si="1">IF(H15="","",IF(AND(U15="〇",V15="〇",W15="〇"),"◎","×"))</f>
        <v/>
      </c>
      <c r="Y15" s="228" t="s">
        <v>72</v>
      </c>
      <c r="Z15" s="229" t="s">
        <v>73</v>
      </c>
      <c r="AA15" s="230" t="s">
        <v>232</v>
      </c>
      <c r="AB15" s="231" t="s">
        <v>233</v>
      </c>
    </row>
    <row r="16" spans="1:28" ht="30" customHeight="1">
      <c r="B16" s="218"/>
      <c r="C16" s="603"/>
      <c r="D16" s="603"/>
      <c r="E16" s="218"/>
      <c r="F16" s="238" t="str">
        <f t="shared" ref="F16:F29" si="2">IF(I16="","",IF(I16&lt;365,"１年目",IF(I16&lt;730,"１年目完",IF(I16&lt;1095,"２年目完",IF(I16&lt;=1460,"３年目完","対象外")))))</f>
        <v/>
      </c>
      <c r="G16" s="235"/>
      <c r="H16" s="236"/>
      <c r="I16" s="360" t="str">
        <f t="shared" ref="I16:I29" si="3">IF(H16="","",_xlfn.DAYS("R7.3.31",H16))</f>
        <v/>
      </c>
      <c r="J16" s="236"/>
      <c r="K16" s="272"/>
      <c r="L16" s="236"/>
      <c r="M16" s="235"/>
      <c r="O16" s="236" t="str">
        <f t="shared" ref="O16:O29" si="4">IF(H16="","",EDATE(H16,12)-1)</f>
        <v/>
      </c>
      <c r="P16" s="236" t="str">
        <f t="shared" ref="P16:P29" si="5">IF(H16="","",EDATE(H16,24)-1)</f>
        <v/>
      </c>
      <c r="Q16" s="236" t="str">
        <f t="shared" ref="Q16:Q29" si="6">IF($H16="","",EDATE($H16,36)-1)</f>
        <v/>
      </c>
      <c r="R16" s="244" t="str">
        <f t="shared" ref="R16:R29" si="7">IF(P16="","",IF(P16&lt;=DATE(2024,4,1),"×","〇"))</f>
        <v/>
      </c>
      <c r="S16" s="244" t="str">
        <f t="shared" ref="S16:S29" si="8">IF(P16="","",IF(P16&lt;=DATE(2025,3,31),"〇","×"))</f>
        <v/>
      </c>
      <c r="T16" s="287" t="str">
        <f t="shared" ref="T16:T29" si="9">IF(H16="","",IF(AND(R16="〇",S16="〇"),"◎","×"))</f>
        <v/>
      </c>
      <c r="U16" s="244" t="str">
        <f t="shared" ref="U16:U29" si="10">IF(Q16="","",IF(Q16&lt;=DATE(2024,4,1),"×","〇"))</f>
        <v/>
      </c>
      <c r="V16" s="244" t="str">
        <f t="shared" ref="V16:V29" si="11">IF(Q16="","",IF(Q16&lt;=DATE(2025,3,31),"〇","×"))</f>
        <v/>
      </c>
      <c r="W16" s="236" t="str">
        <f t="shared" si="0"/>
        <v/>
      </c>
      <c r="X16" s="287" t="str">
        <f t="shared" si="1"/>
        <v/>
      </c>
      <c r="Y16" s="175" t="s">
        <v>180</v>
      </c>
      <c r="Z16" s="176" t="s">
        <v>74</v>
      </c>
      <c r="AA16" s="226" t="s">
        <v>234</v>
      </c>
      <c r="AB16" s="177" t="s">
        <v>196</v>
      </c>
    </row>
    <row r="17" spans="2:28" ht="30" customHeight="1">
      <c r="B17" s="218"/>
      <c r="C17" s="603"/>
      <c r="D17" s="603"/>
      <c r="E17" s="218"/>
      <c r="F17" s="238" t="str">
        <f t="shared" si="2"/>
        <v/>
      </c>
      <c r="G17" s="235"/>
      <c r="H17" s="236"/>
      <c r="I17" s="360" t="str">
        <f t="shared" si="3"/>
        <v/>
      </c>
      <c r="J17" s="236"/>
      <c r="K17" s="272"/>
      <c r="L17" s="236"/>
      <c r="M17" s="235"/>
      <c r="O17" s="236" t="str">
        <f t="shared" si="4"/>
        <v/>
      </c>
      <c r="P17" s="236" t="str">
        <f t="shared" si="5"/>
        <v/>
      </c>
      <c r="Q17" s="236" t="str">
        <f t="shared" si="6"/>
        <v/>
      </c>
      <c r="R17" s="244" t="str">
        <f t="shared" si="7"/>
        <v/>
      </c>
      <c r="S17" s="244" t="str">
        <f t="shared" si="8"/>
        <v/>
      </c>
      <c r="T17" s="287" t="str">
        <f t="shared" si="9"/>
        <v/>
      </c>
      <c r="U17" s="244" t="str">
        <f t="shared" si="10"/>
        <v/>
      </c>
      <c r="V17" s="244" t="str">
        <f t="shared" si="11"/>
        <v/>
      </c>
      <c r="W17" s="236" t="str">
        <f t="shared" si="0"/>
        <v/>
      </c>
      <c r="X17" s="287" t="str">
        <f t="shared" si="1"/>
        <v/>
      </c>
      <c r="Y17" s="175" t="s">
        <v>181</v>
      </c>
      <c r="Z17" s="176" t="s">
        <v>75</v>
      </c>
      <c r="AA17" s="226"/>
      <c r="AB17" s="177" t="s">
        <v>197</v>
      </c>
    </row>
    <row r="18" spans="2:28" ht="30" customHeight="1">
      <c r="B18" s="218"/>
      <c r="C18" s="603"/>
      <c r="D18" s="603"/>
      <c r="E18" s="218"/>
      <c r="F18" s="238" t="str">
        <f t="shared" si="2"/>
        <v/>
      </c>
      <c r="G18" s="235"/>
      <c r="H18" s="236"/>
      <c r="I18" s="360" t="str">
        <f t="shared" si="3"/>
        <v/>
      </c>
      <c r="J18" s="236"/>
      <c r="K18" s="272"/>
      <c r="L18" s="236"/>
      <c r="M18" s="235"/>
      <c r="O18" s="236" t="str">
        <f t="shared" si="4"/>
        <v/>
      </c>
      <c r="P18" s="236" t="str">
        <f t="shared" si="5"/>
        <v/>
      </c>
      <c r="Q18" s="236" t="str">
        <f t="shared" si="6"/>
        <v/>
      </c>
      <c r="R18" s="244" t="str">
        <f t="shared" si="7"/>
        <v/>
      </c>
      <c r="S18" s="244" t="str">
        <f t="shared" si="8"/>
        <v/>
      </c>
      <c r="T18" s="287" t="str">
        <f t="shared" si="9"/>
        <v/>
      </c>
      <c r="U18" s="244" t="str">
        <f t="shared" si="10"/>
        <v/>
      </c>
      <c r="V18" s="244" t="str">
        <f t="shared" si="11"/>
        <v/>
      </c>
      <c r="W18" s="236" t="str">
        <f t="shared" si="0"/>
        <v/>
      </c>
      <c r="X18" s="287" t="str">
        <f t="shared" si="1"/>
        <v/>
      </c>
      <c r="Y18" s="175" t="s">
        <v>182</v>
      </c>
      <c r="Z18" s="176" t="s">
        <v>76</v>
      </c>
      <c r="AA18" s="226"/>
      <c r="AB18" s="177" t="s">
        <v>198</v>
      </c>
    </row>
    <row r="19" spans="2:28" ht="30" customHeight="1">
      <c r="B19" s="218"/>
      <c r="C19" s="603"/>
      <c r="D19" s="603"/>
      <c r="E19" s="218"/>
      <c r="F19" s="238" t="str">
        <f t="shared" si="2"/>
        <v/>
      </c>
      <c r="G19" s="235"/>
      <c r="H19" s="236"/>
      <c r="I19" s="360" t="str">
        <f t="shared" si="3"/>
        <v/>
      </c>
      <c r="J19" s="236"/>
      <c r="K19" s="272"/>
      <c r="L19" s="236"/>
      <c r="M19" s="235"/>
      <c r="O19" s="236" t="str">
        <f t="shared" si="4"/>
        <v/>
      </c>
      <c r="P19" s="236" t="str">
        <f t="shared" si="5"/>
        <v/>
      </c>
      <c r="Q19" s="236" t="str">
        <f t="shared" si="6"/>
        <v/>
      </c>
      <c r="R19" s="244" t="str">
        <f t="shared" si="7"/>
        <v/>
      </c>
      <c r="S19" s="244" t="str">
        <f t="shared" si="8"/>
        <v/>
      </c>
      <c r="T19" s="287" t="str">
        <f t="shared" si="9"/>
        <v/>
      </c>
      <c r="U19" s="244" t="str">
        <f t="shared" si="10"/>
        <v/>
      </c>
      <c r="V19" s="244" t="str">
        <f t="shared" si="11"/>
        <v/>
      </c>
      <c r="W19" s="236" t="str">
        <f t="shared" si="0"/>
        <v/>
      </c>
      <c r="X19" s="287" t="str">
        <f t="shared" si="1"/>
        <v/>
      </c>
      <c r="Y19" s="175"/>
      <c r="Z19" s="176"/>
      <c r="AA19" s="226"/>
      <c r="AB19" s="177" t="s">
        <v>199</v>
      </c>
    </row>
    <row r="20" spans="2:28" s="363" customFormat="1" ht="30" customHeight="1">
      <c r="B20" s="360"/>
      <c r="C20" s="603"/>
      <c r="D20" s="603"/>
      <c r="E20" s="360"/>
      <c r="F20" s="238" t="str">
        <f t="shared" ref="F20" si="12">IF(I20="","",IF(I20&lt;365,"１年目",IF(I20&lt;730,"１年目完",IF(I20&lt;1095,"２年目完",IF(I20&lt;=1460,"３年目完","対象外")))))</f>
        <v/>
      </c>
      <c r="G20" s="235"/>
      <c r="H20" s="236"/>
      <c r="I20" s="360" t="str">
        <f t="shared" si="3"/>
        <v/>
      </c>
      <c r="J20" s="236"/>
      <c r="K20" s="360"/>
      <c r="L20" s="236"/>
      <c r="M20" s="235"/>
      <c r="O20" s="236" t="str">
        <f t="shared" ref="O20" si="13">IF(H20="","",EDATE(H20,12)-1)</f>
        <v/>
      </c>
      <c r="P20" s="236" t="str">
        <f t="shared" ref="P20" si="14">IF(H20="","",EDATE(H20,24)-1)</f>
        <v/>
      </c>
      <c r="Q20" s="236" t="str">
        <f t="shared" si="6"/>
        <v/>
      </c>
      <c r="R20" s="244" t="str">
        <f t="shared" ref="R20" si="15">IF(P20="","",IF(P20&lt;=DATE(2024,4,1),"×","〇"))</f>
        <v/>
      </c>
      <c r="S20" s="244" t="str">
        <f t="shared" ref="S20" si="16">IF(P20="","",IF(P20&lt;=DATE(2025,3,31),"〇","×"))</f>
        <v/>
      </c>
      <c r="T20" s="287" t="str">
        <f t="shared" ref="T20" si="17">IF(H20="","",IF(AND(R20="〇",S20="〇"),"◎","×"))</f>
        <v/>
      </c>
      <c r="U20" s="244" t="str">
        <f t="shared" ref="U20" si="18">IF(Q20="","",IF(Q20&lt;=DATE(2024,4,1),"×","〇"))</f>
        <v/>
      </c>
      <c r="V20" s="244" t="str">
        <f t="shared" ref="V20" si="19">IF(Q20="","",IF(Q20&lt;=DATE(2025,3,31),"〇","×"))</f>
        <v/>
      </c>
      <c r="W20" s="236" t="str">
        <f t="shared" ref="W20" si="20">IF(F20="","",IF(AND(F20="３年目完",L20="多年生"),"〇","×"))</f>
        <v/>
      </c>
      <c r="X20" s="287" t="str">
        <f t="shared" ref="X20" si="21">IF(H20="","",IF(AND(U20="〇",V20="〇",W20="〇"),"◎","×"))</f>
        <v/>
      </c>
      <c r="Y20" s="175"/>
      <c r="Z20" s="176"/>
      <c r="AA20" s="226"/>
      <c r="AB20" s="177" t="s">
        <v>200</v>
      </c>
    </row>
    <row r="21" spans="2:28" s="363" customFormat="1" ht="30" customHeight="1">
      <c r="B21" s="360"/>
      <c r="C21" s="603"/>
      <c r="D21" s="603"/>
      <c r="E21" s="360"/>
      <c r="F21" s="238" t="str">
        <f t="shared" ref="F21" si="22">IF(I21="","",IF(I21&lt;365,"１年目",IF(I21&lt;730,"１年目完",IF(I21&lt;1095,"２年目完",IF(I21&lt;=1460,"３年目完","対象外")))))</f>
        <v/>
      </c>
      <c r="G21" s="235"/>
      <c r="H21" s="236"/>
      <c r="I21" s="360" t="str">
        <f t="shared" si="3"/>
        <v/>
      </c>
      <c r="J21" s="236"/>
      <c r="K21" s="360"/>
      <c r="L21" s="236"/>
      <c r="M21" s="235"/>
      <c r="O21" s="236" t="str">
        <f t="shared" ref="O21" si="23">IF(H21="","",EDATE(H21,12)-1)</f>
        <v/>
      </c>
      <c r="P21" s="236" t="str">
        <f t="shared" ref="P21" si="24">IF(H21="","",EDATE(H21,24)-1)</f>
        <v/>
      </c>
      <c r="Q21" s="236" t="str">
        <f t="shared" si="6"/>
        <v/>
      </c>
      <c r="R21" s="244" t="str">
        <f t="shared" ref="R21" si="25">IF(P21="","",IF(P21&lt;=DATE(2024,4,1),"×","〇"))</f>
        <v/>
      </c>
      <c r="S21" s="244" t="str">
        <f t="shared" ref="S21" si="26">IF(P21="","",IF(P21&lt;=DATE(2025,3,31),"〇","×"))</f>
        <v/>
      </c>
      <c r="T21" s="287" t="str">
        <f t="shared" ref="T21" si="27">IF(H21="","",IF(AND(R21="〇",S21="〇"),"◎","×"))</f>
        <v/>
      </c>
      <c r="U21" s="244" t="str">
        <f t="shared" ref="U21" si="28">IF(Q21="","",IF(Q21&lt;=DATE(2024,4,1),"×","〇"))</f>
        <v/>
      </c>
      <c r="V21" s="244" t="str">
        <f t="shared" ref="V21" si="29">IF(Q21="","",IF(Q21&lt;=DATE(2025,3,31),"〇","×"))</f>
        <v/>
      </c>
      <c r="W21" s="236" t="str">
        <f t="shared" ref="W21" si="30">IF(F21="","",IF(AND(F21="３年目完",L21="多年生"),"〇","×"))</f>
        <v/>
      </c>
      <c r="X21" s="287" t="str">
        <f t="shared" ref="X21" si="31">IF(H21="","",IF(AND(U21="〇",V21="〇",W21="〇"),"◎","×"))</f>
        <v/>
      </c>
      <c r="Y21" s="227"/>
      <c r="Z21" s="227"/>
      <c r="AA21" s="227"/>
      <c r="AB21" s="177" t="s">
        <v>201</v>
      </c>
    </row>
    <row r="22" spans="2:28" ht="30" customHeight="1">
      <c r="B22" s="218"/>
      <c r="C22" s="603"/>
      <c r="D22" s="603"/>
      <c r="E22" s="218"/>
      <c r="F22" s="238" t="str">
        <f t="shared" si="2"/>
        <v/>
      </c>
      <c r="G22" s="235"/>
      <c r="H22" s="236"/>
      <c r="I22" s="360" t="str">
        <f t="shared" si="3"/>
        <v/>
      </c>
      <c r="J22" s="236"/>
      <c r="K22" s="272"/>
      <c r="L22" s="236"/>
      <c r="M22" s="235"/>
      <c r="O22" s="236" t="str">
        <f t="shared" si="4"/>
        <v/>
      </c>
      <c r="P22" s="236" t="str">
        <f t="shared" si="5"/>
        <v/>
      </c>
      <c r="Q22" s="236" t="str">
        <f t="shared" si="6"/>
        <v/>
      </c>
      <c r="R22" s="244" t="str">
        <f t="shared" si="7"/>
        <v/>
      </c>
      <c r="S22" s="244" t="str">
        <f t="shared" si="8"/>
        <v/>
      </c>
      <c r="T22" s="287" t="str">
        <f t="shared" si="9"/>
        <v/>
      </c>
      <c r="U22" s="244" t="str">
        <f t="shared" si="10"/>
        <v/>
      </c>
      <c r="V22" s="244" t="str">
        <f t="shared" si="11"/>
        <v/>
      </c>
      <c r="W22" s="236" t="str">
        <f t="shared" si="0"/>
        <v/>
      </c>
      <c r="X22" s="287" t="str">
        <f t="shared" si="1"/>
        <v/>
      </c>
    </row>
    <row r="23" spans="2:28" ht="30" customHeight="1">
      <c r="B23" s="218"/>
      <c r="C23" s="603"/>
      <c r="D23" s="603"/>
      <c r="E23" s="218"/>
      <c r="F23" s="238" t="str">
        <f t="shared" si="2"/>
        <v/>
      </c>
      <c r="G23" s="235"/>
      <c r="H23" s="236"/>
      <c r="I23" s="360" t="str">
        <f t="shared" si="3"/>
        <v/>
      </c>
      <c r="J23" s="236"/>
      <c r="K23" s="272"/>
      <c r="L23" s="236"/>
      <c r="M23" s="235"/>
      <c r="O23" s="236" t="str">
        <f t="shared" si="4"/>
        <v/>
      </c>
      <c r="P23" s="236" t="str">
        <f>IF(H23="","",EDATE(H23,24)-1)</f>
        <v/>
      </c>
      <c r="Q23" s="236" t="str">
        <f t="shared" si="6"/>
        <v/>
      </c>
      <c r="R23" s="244" t="str">
        <f t="shared" si="7"/>
        <v/>
      </c>
      <c r="S23" s="244" t="str">
        <f t="shared" si="8"/>
        <v/>
      </c>
      <c r="T23" s="287" t="str">
        <f t="shared" si="9"/>
        <v/>
      </c>
      <c r="U23" s="244" t="str">
        <f t="shared" si="10"/>
        <v/>
      </c>
      <c r="V23" s="244" t="str">
        <f t="shared" si="11"/>
        <v/>
      </c>
      <c r="W23" s="236" t="str">
        <f t="shared" si="0"/>
        <v/>
      </c>
      <c r="X23" s="287" t="str">
        <f t="shared" si="1"/>
        <v/>
      </c>
    </row>
    <row r="24" spans="2:28" ht="30" customHeight="1">
      <c r="B24" s="218"/>
      <c r="C24" s="603"/>
      <c r="D24" s="603"/>
      <c r="E24" s="218"/>
      <c r="F24" s="238" t="str">
        <f t="shared" si="2"/>
        <v/>
      </c>
      <c r="G24" s="235"/>
      <c r="H24" s="236"/>
      <c r="I24" s="360" t="str">
        <f t="shared" si="3"/>
        <v/>
      </c>
      <c r="J24" s="236"/>
      <c r="K24" s="272"/>
      <c r="L24" s="236"/>
      <c r="M24" s="235"/>
      <c r="O24" s="236" t="str">
        <f t="shared" si="4"/>
        <v/>
      </c>
      <c r="P24" s="236" t="str">
        <f t="shared" si="5"/>
        <v/>
      </c>
      <c r="Q24" s="236" t="str">
        <f t="shared" si="6"/>
        <v/>
      </c>
      <c r="R24" s="244" t="str">
        <f t="shared" si="7"/>
        <v/>
      </c>
      <c r="S24" s="244" t="str">
        <f t="shared" si="8"/>
        <v/>
      </c>
      <c r="T24" s="287" t="str">
        <f t="shared" si="9"/>
        <v/>
      </c>
      <c r="U24" s="244" t="str">
        <f t="shared" si="10"/>
        <v/>
      </c>
      <c r="V24" s="244" t="str">
        <f t="shared" si="11"/>
        <v/>
      </c>
      <c r="W24" s="236" t="str">
        <f t="shared" si="0"/>
        <v/>
      </c>
      <c r="X24" s="287" t="str">
        <f t="shared" si="1"/>
        <v/>
      </c>
    </row>
    <row r="25" spans="2:28" ht="30" customHeight="1">
      <c r="B25" s="218"/>
      <c r="C25" s="603"/>
      <c r="D25" s="603"/>
      <c r="E25" s="218"/>
      <c r="F25" s="238" t="str">
        <f t="shared" si="2"/>
        <v/>
      </c>
      <c r="G25" s="235"/>
      <c r="H25" s="236"/>
      <c r="I25" s="360" t="str">
        <f t="shared" si="3"/>
        <v/>
      </c>
      <c r="J25" s="236"/>
      <c r="K25" s="272"/>
      <c r="L25" s="236"/>
      <c r="M25" s="235"/>
      <c r="O25" s="236" t="str">
        <f>IF(H25="","",EDATE(H25,12)-1)</f>
        <v/>
      </c>
      <c r="P25" s="236" t="str">
        <f>IF(H25="","",EDATE(H25,24)-1)</f>
        <v/>
      </c>
      <c r="Q25" s="236" t="str">
        <f t="shared" si="6"/>
        <v/>
      </c>
      <c r="R25" s="244" t="str">
        <f t="shared" si="7"/>
        <v/>
      </c>
      <c r="S25" s="244" t="str">
        <f t="shared" si="8"/>
        <v/>
      </c>
      <c r="T25" s="287" t="str">
        <f t="shared" si="9"/>
        <v/>
      </c>
      <c r="U25" s="244" t="str">
        <f t="shared" si="10"/>
        <v/>
      </c>
      <c r="V25" s="244" t="str">
        <f t="shared" si="11"/>
        <v/>
      </c>
      <c r="W25" s="236" t="str">
        <f t="shared" si="0"/>
        <v/>
      </c>
      <c r="X25" s="287" t="str">
        <f t="shared" si="1"/>
        <v/>
      </c>
    </row>
    <row r="26" spans="2:28" ht="30" customHeight="1">
      <c r="B26" s="218"/>
      <c r="C26" s="603"/>
      <c r="D26" s="603"/>
      <c r="E26" s="218"/>
      <c r="F26" s="238" t="str">
        <f t="shared" si="2"/>
        <v/>
      </c>
      <c r="G26" s="235"/>
      <c r="H26" s="236"/>
      <c r="I26" s="360" t="str">
        <f t="shared" si="3"/>
        <v/>
      </c>
      <c r="J26" s="236"/>
      <c r="K26" s="272"/>
      <c r="L26" s="236"/>
      <c r="M26" s="235"/>
      <c r="O26" s="236" t="str">
        <f t="shared" si="4"/>
        <v/>
      </c>
      <c r="P26" s="236" t="str">
        <f t="shared" si="5"/>
        <v/>
      </c>
      <c r="Q26" s="236" t="str">
        <f>IF($H26="","",EDATE($H26,36)-1)</f>
        <v/>
      </c>
      <c r="R26" s="244" t="str">
        <f t="shared" si="7"/>
        <v/>
      </c>
      <c r="S26" s="244" t="str">
        <f t="shared" si="8"/>
        <v/>
      </c>
      <c r="T26" s="287" t="str">
        <f t="shared" si="9"/>
        <v/>
      </c>
      <c r="U26" s="244" t="str">
        <f t="shared" si="10"/>
        <v/>
      </c>
      <c r="V26" s="244" t="str">
        <f t="shared" si="11"/>
        <v/>
      </c>
      <c r="W26" s="236" t="str">
        <f t="shared" si="0"/>
        <v/>
      </c>
      <c r="X26" s="287" t="str">
        <f t="shared" si="1"/>
        <v/>
      </c>
    </row>
    <row r="27" spans="2:28" ht="30" customHeight="1">
      <c r="B27" s="218"/>
      <c r="C27" s="603"/>
      <c r="D27" s="603"/>
      <c r="E27" s="218"/>
      <c r="F27" s="238" t="str">
        <f t="shared" si="2"/>
        <v/>
      </c>
      <c r="G27" s="235"/>
      <c r="H27" s="236"/>
      <c r="I27" s="360" t="str">
        <f t="shared" si="3"/>
        <v/>
      </c>
      <c r="J27" s="236"/>
      <c r="K27" s="272"/>
      <c r="L27" s="236"/>
      <c r="M27" s="235"/>
      <c r="O27" s="236" t="str">
        <f t="shared" si="4"/>
        <v/>
      </c>
      <c r="P27" s="236" t="str">
        <f t="shared" si="5"/>
        <v/>
      </c>
      <c r="Q27" s="236" t="str">
        <f t="shared" si="6"/>
        <v/>
      </c>
      <c r="R27" s="244" t="str">
        <f t="shared" si="7"/>
        <v/>
      </c>
      <c r="S27" s="244" t="str">
        <f t="shared" si="8"/>
        <v/>
      </c>
      <c r="T27" s="287" t="str">
        <f t="shared" si="9"/>
        <v/>
      </c>
      <c r="U27" s="244" t="str">
        <f t="shared" si="10"/>
        <v/>
      </c>
      <c r="V27" s="244" t="str">
        <f t="shared" si="11"/>
        <v/>
      </c>
      <c r="W27" s="236" t="str">
        <f t="shared" si="0"/>
        <v/>
      </c>
      <c r="X27" s="287" t="str">
        <f t="shared" si="1"/>
        <v/>
      </c>
    </row>
    <row r="28" spans="2:28" ht="30" customHeight="1">
      <c r="B28" s="218"/>
      <c r="C28" s="603"/>
      <c r="D28" s="603"/>
      <c r="E28" s="218"/>
      <c r="F28" s="238" t="str">
        <f t="shared" si="2"/>
        <v/>
      </c>
      <c r="G28" s="235"/>
      <c r="H28" s="236"/>
      <c r="I28" s="360" t="str">
        <f t="shared" si="3"/>
        <v/>
      </c>
      <c r="J28" s="236"/>
      <c r="K28" s="272"/>
      <c r="L28" s="236"/>
      <c r="M28" s="235"/>
      <c r="O28" s="236" t="str">
        <f t="shared" si="4"/>
        <v/>
      </c>
      <c r="P28" s="236" t="str">
        <f t="shared" si="5"/>
        <v/>
      </c>
      <c r="Q28" s="236" t="str">
        <f t="shared" si="6"/>
        <v/>
      </c>
      <c r="R28" s="244" t="str">
        <f t="shared" si="7"/>
        <v/>
      </c>
      <c r="S28" s="244" t="str">
        <f t="shared" si="8"/>
        <v/>
      </c>
      <c r="T28" s="287" t="str">
        <f t="shared" si="9"/>
        <v/>
      </c>
      <c r="U28" s="244" t="str">
        <f t="shared" si="10"/>
        <v/>
      </c>
      <c r="V28" s="244" t="str">
        <f t="shared" si="11"/>
        <v/>
      </c>
      <c r="W28" s="236" t="str">
        <f t="shared" si="0"/>
        <v/>
      </c>
      <c r="X28" s="287" t="str">
        <f t="shared" si="1"/>
        <v/>
      </c>
    </row>
    <row r="29" spans="2:28" ht="30" customHeight="1">
      <c r="B29" s="218"/>
      <c r="C29" s="603"/>
      <c r="D29" s="603"/>
      <c r="E29" s="218"/>
      <c r="F29" s="238" t="str">
        <f t="shared" si="2"/>
        <v/>
      </c>
      <c r="G29" s="235"/>
      <c r="H29" s="236"/>
      <c r="I29" s="360" t="str">
        <f t="shared" si="3"/>
        <v/>
      </c>
      <c r="J29" s="236"/>
      <c r="K29" s="272"/>
      <c r="L29" s="236"/>
      <c r="M29" s="235"/>
      <c r="O29" s="236" t="str">
        <f t="shared" si="4"/>
        <v/>
      </c>
      <c r="P29" s="236" t="str">
        <f t="shared" si="5"/>
        <v/>
      </c>
      <c r="Q29" s="236" t="str">
        <f t="shared" si="6"/>
        <v/>
      </c>
      <c r="R29" s="244" t="str">
        <f t="shared" si="7"/>
        <v/>
      </c>
      <c r="S29" s="244" t="str">
        <f t="shared" si="8"/>
        <v/>
      </c>
      <c r="T29" s="287" t="str">
        <f t="shared" si="9"/>
        <v/>
      </c>
      <c r="U29" s="244" t="str">
        <f t="shared" si="10"/>
        <v/>
      </c>
      <c r="V29" s="244" t="str">
        <f t="shared" si="11"/>
        <v/>
      </c>
      <c r="W29" s="236" t="str">
        <f t="shared" si="0"/>
        <v/>
      </c>
      <c r="X29" s="287" t="str">
        <f t="shared" si="1"/>
        <v/>
      </c>
    </row>
    <row r="30" spans="2:28">
      <c r="R30" s="246"/>
      <c r="S30" s="247"/>
      <c r="V30" s="247"/>
    </row>
  </sheetData>
  <mergeCells count="40">
    <mergeCell ref="B13:B14"/>
    <mergeCell ref="O11:Q11"/>
    <mergeCell ref="T13:T14"/>
    <mergeCell ref="R12:T12"/>
    <mergeCell ref="Y14:AB14"/>
    <mergeCell ref="U12:X12"/>
    <mergeCell ref="X13:X14"/>
    <mergeCell ref="B1:C1"/>
    <mergeCell ref="H1:M1"/>
    <mergeCell ref="C5:D5"/>
    <mergeCell ref="B7:C7"/>
    <mergeCell ref="B8:B10"/>
    <mergeCell ref="C8:D8"/>
    <mergeCell ref="C9:D9"/>
    <mergeCell ref="C10:D10"/>
    <mergeCell ref="F5:G5"/>
    <mergeCell ref="J9:K10"/>
    <mergeCell ref="O9:X9"/>
    <mergeCell ref="L13:M13"/>
    <mergeCell ref="O8:X8"/>
    <mergeCell ref="O13:Q13"/>
    <mergeCell ref="C19:D19"/>
    <mergeCell ref="C13:D14"/>
    <mergeCell ref="E13:E14"/>
    <mergeCell ref="F13:G13"/>
    <mergeCell ref="C15:D15"/>
    <mergeCell ref="C16:D16"/>
    <mergeCell ref="C17:D17"/>
    <mergeCell ref="C18:D18"/>
    <mergeCell ref="H13:K13"/>
    <mergeCell ref="C20:D20"/>
    <mergeCell ref="C21:D21"/>
    <mergeCell ref="C28:D28"/>
    <mergeCell ref="C29:D29"/>
    <mergeCell ref="C22:D22"/>
    <mergeCell ref="C23:D23"/>
    <mergeCell ref="C24:D24"/>
    <mergeCell ref="C25:D25"/>
    <mergeCell ref="C27:D27"/>
    <mergeCell ref="C26:D26"/>
  </mergeCells>
  <phoneticPr fontId="1"/>
  <conditionalFormatting sqref="C5:D5 F5:G5 B15:E19 M15:M19 G15:H19 G22:H29 M22:M29 B22:E29 J22:K29 L22:L26">
    <cfRule type="cellIs" dxfId="86" priority="39" operator="equal">
      <formula>""</formula>
    </cfRule>
  </conditionalFormatting>
  <conditionalFormatting sqref="T22:U29 R22:S30 V22:V30 W22:X29 O22:Q29 L22:L29">
    <cfRule type="cellIs" dxfId="85" priority="38" operator="equal">
      <formula>"〇"</formula>
    </cfRule>
  </conditionalFormatting>
  <conditionalFormatting sqref="L27:L29">
    <cfRule type="cellIs" dxfId="84" priority="37" operator="equal">
      <formula>""</formula>
    </cfRule>
  </conditionalFormatting>
  <conditionalFormatting sqref="R15:S19 U15:U19">
    <cfRule type="cellIs" dxfId="83" priority="34" operator="equal">
      <formula>"〇"</formula>
    </cfRule>
  </conditionalFormatting>
  <conditionalFormatting sqref="V15:V19">
    <cfRule type="cellIs" dxfId="82" priority="32" operator="equal">
      <formula>"〇"</formula>
    </cfRule>
  </conditionalFormatting>
  <conditionalFormatting sqref="T15:T19">
    <cfRule type="cellIs" dxfId="81" priority="31" operator="equal">
      <formula>"〇"</formula>
    </cfRule>
  </conditionalFormatting>
  <conditionalFormatting sqref="W15:W19">
    <cfRule type="cellIs" dxfId="80" priority="29" operator="equal">
      <formula>"〇"</formula>
    </cfRule>
  </conditionalFormatting>
  <conditionalFormatting sqref="X15:X19">
    <cfRule type="cellIs" dxfId="79" priority="28" operator="equal">
      <formula>"〇"</formula>
    </cfRule>
  </conditionalFormatting>
  <conditionalFormatting sqref="J15:J19">
    <cfRule type="cellIs" dxfId="78" priority="27" operator="equal">
      <formula>""</formula>
    </cfRule>
  </conditionalFormatting>
  <conditionalFormatting sqref="K15:K19">
    <cfRule type="cellIs" dxfId="77" priority="26" operator="equal">
      <formula>""</formula>
    </cfRule>
  </conditionalFormatting>
  <conditionalFormatting sqref="O15:Q19">
    <cfRule type="cellIs" dxfId="76" priority="25" operator="equal">
      <formula>"〇"</formula>
    </cfRule>
  </conditionalFormatting>
  <conditionalFormatting sqref="L15:L19">
    <cfRule type="cellIs" dxfId="75" priority="24" operator="equal">
      <formula>"〇"</formula>
    </cfRule>
  </conditionalFormatting>
  <conditionalFormatting sqref="L15:L19">
    <cfRule type="cellIs" dxfId="74" priority="23" operator="equal">
      <formula>""</formula>
    </cfRule>
  </conditionalFormatting>
  <conditionalFormatting sqref="G20:H20 M20 B20:E20">
    <cfRule type="cellIs" dxfId="73" priority="22" operator="equal">
      <formula>""</formula>
    </cfRule>
  </conditionalFormatting>
  <conditionalFormatting sqref="U20 R20:S20">
    <cfRule type="cellIs" dxfId="72" priority="21" operator="equal">
      <formula>"〇"</formula>
    </cfRule>
  </conditionalFormatting>
  <conditionalFormatting sqref="V20">
    <cfRule type="cellIs" dxfId="71" priority="20" operator="equal">
      <formula>"〇"</formula>
    </cfRule>
  </conditionalFormatting>
  <conditionalFormatting sqref="T20">
    <cfRule type="cellIs" dxfId="70" priority="19" operator="equal">
      <formula>"〇"</formula>
    </cfRule>
  </conditionalFormatting>
  <conditionalFormatting sqref="W20">
    <cfRule type="cellIs" dxfId="69" priority="18" operator="equal">
      <formula>"〇"</formula>
    </cfRule>
  </conditionalFormatting>
  <conditionalFormatting sqref="X20">
    <cfRule type="cellIs" dxfId="68" priority="17" operator="equal">
      <formula>"〇"</formula>
    </cfRule>
  </conditionalFormatting>
  <conditionalFormatting sqref="J20">
    <cfRule type="cellIs" dxfId="67" priority="16" operator="equal">
      <formula>""</formula>
    </cfRule>
  </conditionalFormatting>
  <conditionalFormatting sqref="K20">
    <cfRule type="cellIs" dxfId="66" priority="15" operator="equal">
      <formula>""</formula>
    </cfRule>
  </conditionalFormatting>
  <conditionalFormatting sqref="O20:Q20">
    <cfRule type="cellIs" dxfId="65" priority="14" operator="equal">
      <formula>"〇"</formula>
    </cfRule>
  </conditionalFormatting>
  <conditionalFormatting sqref="L20">
    <cfRule type="cellIs" dxfId="64" priority="13" operator="equal">
      <formula>"〇"</formula>
    </cfRule>
  </conditionalFormatting>
  <conditionalFormatting sqref="L20">
    <cfRule type="cellIs" dxfId="63" priority="12" operator="equal">
      <formula>""</formula>
    </cfRule>
  </conditionalFormatting>
  <conditionalFormatting sqref="G21:H21 M21 B21:E21">
    <cfRule type="cellIs" dxfId="62" priority="11" operator="equal">
      <formula>""</formula>
    </cfRule>
  </conditionalFormatting>
  <conditionalFormatting sqref="U21 R21:S21">
    <cfRule type="cellIs" dxfId="61" priority="10" operator="equal">
      <formula>"〇"</formula>
    </cfRule>
  </conditionalFormatting>
  <conditionalFormatting sqref="V21">
    <cfRule type="cellIs" dxfId="60" priority="9" operator="equal">
      <formula>"〇"</formula>
    </cfRule>
  </conditionalFormatting>
  <conditionalFormatting sqref="T21">
    <cfRule type="cellIs" dxfId="59" priority="8" operator="equal">
      <formula>"〇"</formula>
    </cfRule>
  </conditionalFormatting>
  <conditionalFormatting sqref="W21">
    <cfRule type="cellIs" dxfId="58" priority="7" operator="equal">
      <formula>"〇"</formula>
    </cfRule>
  </conditionalFormatting>
  <conditionalFormatting sqref="X21">
    <cfRule type="cellIs" dxfId="57" priority="6" operator="equal">
      <formula>"〇"</formula>
    </cfRule>
  </conditionalFormatting>
  <conditionalFormatting sqref="J21">
    <cfRule type="cellIs" dxfId="56" priority="5" operator="equal">
      <formula>""</formula>
    </cfRule>
  </conditionalFormatting>
  <conditionalFormatting sqref="K21">
    <cfRule type="cellIs" dxfId="55" priority="4" operator="equal">
      <formula>""</formula>
    </cfRule>
  </conditionalFormatting>
  <conditionalFormatting sqref="O21:Q21">
    <cfRule type="cellIs" dxfId="54" priority="3" operator="equal">
      <formula>"〇"</formula>
    </cfRule>
  </conditionalFormatting>
  <conditionalFormatting sqref="L21">
    <cfRule type="cellIs" dxfId="53" priority="2" operator="equal">
      <formula>"〇"</formula>
    </cfRule>
  </conditionalFormatting>
  <conditionalFormatting sqref="L21">
    <cfRule type="cellIs" dxfId="52" priority="1" operator="equal">
      <formula>""</formula>
    </cfRule>
  </conditionalFormatting>
  <dataValidations count="3">
    <dataValidation type="list" allowBlank="1" showInputMessage="1" showErrorMessage="1" sqref="G15:G29" xr:uid="{00000000-0002-0000-1F00-000001000000}">
      <formula1>$Z$16:$Z$19</formula1>
    </dataValidation>
    <dataValidation type="list" allowBlank="1" showInputMessage="1" showErrorMessage="1" sqref="L15:L29" xr:uid="{8606BEBA-0C70-478D-A729-547D9465DE8D}">
      <formula1>$AA$16:$AA$18</formula1>
    </dataValidation>
    <dataValidation type="list" allowBlank="1" showInputMessage="1" showErrorMessage="1" sqref="M15:M29" xr:uid="{C543F83E-B262-4510-883D-08C56EB0F907}">
      <formula1>$AB$16:$AB$21</formula1>
    </dataValidation>
  </dataValidations>
  <pageMargins left="0.25" right="0.25"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E711-4CA9-49FE-98DB-13E5422CDC1C}">
  <sheetPr>
    <tabColor theme="0"/>
    <pageSetUpPr fitToPage="1"/>
  </sheetPr>
  <dimension ref="A1:AB30"/>
  <sheetViews>
    <sheetView showGridLines="0" view="pageBreakPreview" topLeftCell="A7" zoomScale="86" zoomScaleNormal="100" zoomScaleSheetLayoutView="86" workbookViewId="0">
      <selection activeCell="L9" sqref="L9"/>
    </sheetView>
  </sheetViews>
  <sheetFormatPr defaultRowHeight="13.5"/>
  <cols>
    <col min="1" max="1" width="1.625" style="363" customWidth="1"/>
    <col min="2" max="2" width="9.625" style="363" customWidth="1"/>
    <col min="3" max="3" width="10.5" style="363" customWidth="1"/>
    <col min="4" max="4" width="20.5" style="363" customWidth="1"/>
    <col min="5" max="5" width="8.625" style="363" customWidth="1"/>
    <col min="6" max="6" width="9.625" style="363" customWidth="1"/>
    <col min="7" max="7" width="14.625" style="363" customWidth="1"/>
    <col min="8" max="8" width="9" style="363" customWidth="1"/>
    <col min="9" max="11" width="11.875" style="363" customWidth="1"/>
    <col min="12" max="12" width="8.875" style="363" customWidth="1"/>
    <col min="13" max="13" width="14.75" style="363" customWidth="1"/>
    <col min="14" max="14" width="1.625" style="363" customWidth="1"/>
    <col min="15" max="17" width="10" style="363" customWidth="1"/>
    <col min="18" max="19" width="11.5" style="74" customWidth="1"/>
    <col min="20" max="21" width="10" style="363" customWidth="1"/>
    <col min="22" max="22" width="11.5" style="74" customWidth="1"/>
    <col min="23" max="23" width="8.875" style="363" customWidth="1"/>
    <col min="24" max="24" width="10.75" style="74" customWidth="1"/>
    <col min="25" max="25" width="9" style="363"/>
    <col min="26" max="26" width="12.75" style="363" customWidth="1"/>
    <col min="27" max="27" width="11.625" style="363" customWidth="1"/>
    <col min="28" max="28" width="9" style="74"/>
    <col min="29" max="16384" width="9" style="363"/>
  </cols>
  <sheetData>
    <row r="1" spans="1:28" ht="18.75">
      <c r="A1" s="364"/>
      <c r="B1" s="623" t="s">
        <v>179</v>
      </c>
      <c r="C1" s="624"/>
      <c r="D1" s="23"/>
      <c r="H1" s="625" t="s">
        <v>96</v>
      </c>
      <c r="I1" s="625"/>
      <c r="J1" s="625"/>
      <c r="K1" s="625"/>
      <c r="L1" s="625"/>
      <c r="M1" s="515"/>
      <c r="O1" s="357"/>
      <c r="P1" s="357"/>
      <c r="Q1" s="357"/>
      <c r="T1" s="357"/>
      <c r="U1" s="357"/>
      <c r="W1" s="357"/>
    </row>
    <row r="2" spans="1:28" ht="20.100000000000001" customHeight="1">
      <c r="A2" s="364"/>
    </row>
    <row r="3" spans="1:28" ht="24.95" customHeight="1">
      <c r="C3" s="107"/>
      <c r="D3" s="170" t="s">
        <v>195</v>
      </c>
      <c r="E3" s="106"/>
      <c r="F3" s="106"/>
      <c r="M3" s="106"/>
    </row>
    <row r="4" spans="1:28" ht="27" customHeight="1">
      <c r="B4" s="107"/>
      <c r="C4" s="107"/>
      <c r="D4" s="107"/>
      <c r="E4" s="106"/>
      <c r="F4" s="107"/>
      <c r="G4" s="107"/>
      <c r="H4" s="107"/>
      <c r="I4" s="107"/>
      <c r="J4" s="107"/>
      <c r="K4" s="107"/>
      <c r="L4" s="107"/>
      <c r="M4" s="107"/>
      <c r="O4" s="107"/>
      <c r="P4" s="107"/>
      <c r="Q4" s="107"/>
      <c r="T4" s="107"/>
      <c r="U4" s="107"/>
      <c r="W4" s="107"/>
    </row>
    <row r="5" spans="1:28" ht="27.75" customHeight="1">
      <c r="B5" s="78" t="s">
        <v>322</v>
      </c>
      <c r="C5" s="626" t="str">
        <f>'　入力シート 記入例'!C5</f>
        <v>株式会社　宮崎</v>
      </c>
      <c r="D5" s="627"/>
      <c r="E5" s="79" t="s">
        <v>56</v>
      </c>
      <c r="F5" s="603" t="str">
        <f>'　入力シート 記入例'!C7</f>
        <v>宮崎　太郎</v>
      </c>
      <c r="G5" s="603"/>
      <c r="H5" s="108"/>
      <c r="I5" s="108"/>
      <c r="J5" s="108"/>
      <c r="K5" s="108"/>
      <c r="L5" s="108"/>
      <c r="O5" s="108"/>
      <c r="P5" s="108"/>
      <c r="Q5" s="108"/>
      <c r="T5" s="108"/>
      <c r="U5" s="108"/>
      <c r="W5" s="108"/>
    </row>
    <row r="6" spans="1:28" ht="27.75" customHeight="1">
      <c r="B6" s="156" t="s">
        <v>186</v>
      </c>
      <c r="C6" s="127"/>
      <c r="D6" s="127"/>
      <c r="E6" s="128"/>
      <c r="F6" s="127"/>
      <c r="G6" s="108"/>
      <c r="H6" s="108"/>
      <c r="I6" s="108"/>
      <c r="J6" s="108"/>
      <c r="K6" s="108"/>
      <c r="L6" s="108"/>
      <c r="O6" s="108"/>
      <c r="P6" s="108"/>
      <c r="Q6" s="108"/>
      <c r="T6" s="108"/>
      <c r="U6" s="108"/>
      <c r="W6" s="108"/>
    </row>
    <row r="7" spans="1:28" ht="30" customHeight="1" thickBot="1">
      <c r="B7" s="628" t="s">
        <v>58</v>
      </c>
      <c r="C7" s="629"/>
      <c r="D7" s="80"/>
      <c r="E7" s="406">
        <f>SUM(E8:E10)</f>
        <v>696.59999999999991</v>
      </c>
      <c r="F7" s="81"/>
      <c r="G7" s="163" t="s">
        <v>194</v>
      </c>
      <c r="H7" s="159"/>
      <c r="I7" s="159"/>
      <c r="J7" s="277"/>
      <c r="K7" s="277"/>
      <c r="L7" s="81"/>
      <c r="M7" s="81"/>
      <c r="O7" s="81"/>
      <c r="P7" s="81"/>
      <c r="Q7" s="81"/>
      <c r="T7" s="81"/>
      <c r="U7" s="81"/>
      <c r="W7" s="81"/>
    </row>
    <row r="8" spans="1:28" ht="30" customHeight="1" thickBot="1">
      <c r="B8" s="630"/>
      <c r="C8" s="632" t="s">
        <v>187</v>
      </c>
      <c r="D8" s="633"/>
      <c r="E8" s="407">
        <f>SUMIFS(E$15:E$29,F$15:F$29,"１年目完")</f>
        <v>50.9</v>
      </c>
      <c r="F8" s="81"/>
      <c r="G8" s="165" t="s">
        <v>143</v>
      </c>
      <c r="H8" s="166" t="s">
        <v>192</v>
      </c>
      <c r="I8" s="167" t="s">
        <v>155</v>
      </c>
      <c r="J8" s="278"/>
      <c r="K8" s="278"/>
      <c r="L8" s="81"/>
      <c r="M8" s="81"/>
      <c r="O8" s="608" t="s">
        <v>354</v>
      </c>
      <c r="P8" s="609"/>
      <c r="Q8" s="609"/>
      <c r="R8" s="609"/>
      <c r="S8" s="609"/>
      <c r="T8" s="609"/>
      <c r="U8" s="609"/>
      <c r="V8" s="609"/>
      <c r="W8" s="609"/>
      <c r="X8" s="464"/>
    </row>
    <row r="9" spans="1:28" ht="30" customHeight="1" thickTop="1">
      <c r="B9" s="630"/>
      <c r="C9" s="632" t="s">
        <v>188</v>
      </c>
      <c r="D9" s="633"/>
      <c r="E9" s="82">
        <f>SUMIFS(E$15:E$29,F$15:F$29,"２年目完")</f>
        <v>317.34999999999997</v>
      </c>
      <c r="F9" s="81"/>
      <c r="G9" s="160" t="s">
        <v>181</v>
      </c>
      <c r="H9" s="158">
        <f>ROUNDDOWN(SUMIFS(E15:E29,F15:F29,"２年目完",T15:T29,"◎"),1)</f>
        <v>317.3</v>
      </c>
      <c r="I9" s="164">
        <f>ROUNDDOWN(20000*H9/10,0)</f>
        <v>634600</v>
      </c>
      <c r="J9" s="636" t="s">
        <v>376</v>
      </c>
      <c r="K9" s="637"/>
      <c r="L9" s="81"/>
      <c r="M9" s="81"/>
      <c r="O9" s="604" t="s">
        <v>268</v>
      </c>
      <c r="P9" s="605"/>
      <c r="Q9" s="605"/>
      <c r="R9" s="605"/>
      <c r="S9" s="605"/>
      <c r="T9" s="605"/>
      <c r="U9" s="605"/>
      <c r="V9" s="605"/>
      <c r="W9" s="605"/>
      <c r="X9" s="605"/>
    </row>
    <row r="10" spans="1:28" ht="30" customHeight="1" thickBot="1">
      <c r="B10" s="631"/>
      <c r="C10" s="634" t="s">
        <v>189</v>
      </c>
      <c r="D10" s="635"/>
      <c r="E10" s="291">
        <f>SUMIFS(E$15:E$29,F$15:F$29,"３年目完")</f>
        <v>328.35</v>
      </c>
      <c r="F10" s="81"/>
      <c r="G10" s="161" t="s">
        <v>182</v>
      </c>
      <c r="H10" s="157">
        <f>ROUNDDOWN(SUMIFS(E15:E29,F15:F29,"３年目完",X15:X29,"◎"),1)</f>
        <v>283.10000000000002</v>
      </c>
      <c r="I10" s="162">
        <f>ROUNDDOWN(10000*H10/10,0)</f>
        <v>283100</v>
      </c>
      <c r="J10" s="638"/>
      <c r="K10" s="637"/>
      <c r="L10" s="81"/>
      <c r="M10" s="81"/>
    </row>
    <row r="11" spans="1:28" ht="20.100000000000001" customHeight="1">
      <c r="O11" s="524"/>
      <c r="P11" s="524"/>
      <c r="Q11" s="524"/>
      <c r="R11" s="358" t="s">
        <v>242</v>
      </c>
      <c r="S11" s="358" t="s">
        <v>243</v>
      </c>
      <c r="T11" s="358"/>
      <c r="U11" s="358" t="s">
        <v>244</v>
      </c>
      <c r="V11" s="358" t="s">
        <v>245</v>
      </c>
      <c r="W11" s="358" t="s">
        <v>249</v>
      </c>
    </row>
    <row r="12" spans="1:28" ht="20.100000000000001" customHeight="1">
      <c r="O12" s="365"/>
      <c r="P12" s="365"/>
      <c r="Q12" s="366"/>
      <c r="R12" s="643" t="s">
        <v>250</v>
      </c>
      <c r="S12" s="643"/>
      <c r="T12" s="643"/>
      <c r="U12" s="643" t="s">
        <v>251</v>
      </c>
      <c r="V12" s="643"/>
      <c r="W12" s="643"/>
      <c r="X12" s="643"/>
    </row>
    <row r="13" spans="1:28" ht="25.5" customHeight="1">
      <c r="B13" s="639" t="s">
        <v>57</v>
      </c>
      <c r="C13" s="612" t="s">
        <v>269</v>
      </c>
      <c r="D13" s="613"/>
      <c r="E13" s="616" t="s">
        <v>371</v>
      </c>
      <c r="F13" s="618" t="s">
        <v>356</v>
      </c>
      <c r="G13" s="618"/>
      <c r="H13" s="620" t="s">
        <v>183</v>
      </c>
      <c r="I13" s="621"/>
      <c r="J13" s="621"/>
      <c r="K13" s="622"/>
      <c r="L13" s="606" t="s">
        <v>231</v>
      </c>
      <c r="M13" s="607"/>
      <c r="O13" s="610" t="s">
        <v>252</v>
      </c>
      <c r="P13" s="611"/>
      <c r="Q13" s="457"/>
      <c r="R13" s="360" t="s">
        <v>237</v>
      </c>
      <c r="S13" s="360" t="s">
        <v>238</v>
      </c>
      <c r="T13" s="641" t="s">
        <v>314</v>
      </c>
      <c r="U13" s="360" t="s">
        <v>246</v>
      </c>
      <c r="V13" s="360" t="s">
        <v>247</v>
      </c>
      <c r="W13" s="360" t="s">
        <v>248</v>
      </c>
      <c r="X13" s="641" t="s">
        <v>315</v>
      </c>
      <c r="Y13" s="245"/>
    </row>
    <row r="14" spans="1:28" ht="74.25" customHeight="1" thickBot="1">
      <c r="B14" s="640"/>
      <c r="C14" s="614"/>
      <c r="D14" s="615"/>
      <c r="E14" s="617"/>
      <c r="F14" s="361" t="s">
        <v>341</v>
      </c>
      <c r="G14" s="382" t="s">
        <v>357</v>
      </c>
      <c r="H14" s="279" t="s">
        <v>184</v>
      </c>
      <c r="I14" s="280" t="s">
        <v>342</v>
      </c>
      <c r="J14" s="281" t="s">
        <v>266</v>
      </c>
      <c r="K14" s="281" t="s">
        <v>267</v>
      </c>
      <c r="L14" s="224" t="s">
        <v>235</v>
      </c>
      <c r="M14" s="225" t="s">
        <v>236</v>
      </c>
      <c r="O14" s="288" t="s">
        <v>239</v>
      </c>
      <c r="P14" s="289" t="s">
        <v>240</v>
      </c>
      <c r="Q14" s="290" t="s">
        <v>241</v>
      </c>
      <c r="R14" s="282" t="s">
        <v>337</v>
      </c>
      <c r="S14" s="282" t="s">
        <v>338</v>
      </c>
      <c r="T14" s="642"/>
      <c r="U14" s="283" t="s">
        <v>339</v>
      </c>
      <c r="V14" s="284" t="s">
        <v>340</v>
      </c>
      <c r="W14" s="285" t="s">
        <v>253</v>
      </c>
      <c r="X14" s="642"/>
      <c r="Y14" s="644" t="s">
        <v>9</v>
      </c>
      <c r="Z14" s="515"/>
      <c r="AA14" s="515"/>
      <c r="AB14" s="515"/>
    </row>
    <row r="15" spans="1:28" s="74" customFormat="1" ht="30" customHeight="1" thickTop="1">
      <c r="B15" s="362">
        <v>1</v>
      </c>
      <c r="C15" s="619" t="s">
        <v>344</v>
      </c>
      <c r="D15" s="619"/>
      <c r="E15" s="362">
        <v>10.23</v>
      </c>
      <c r="F15" s="237" t="str">
        <f>IF(I15="","",IF(I15&lt;365,"１年目",IF(I15&lt;730,"１年目完",IF(I15&lt;1095,"２年目完",IF(I15&lt;=1460,"３年目完","対象外")))))</f>
        <v>１年目</v>
      </c>
      <c r="G15" s="233" t="s">
        <v>74</v>
      </c>
      <c r="H15" s="234">
        <v>45570</v>
      </c>
      <c r="I15" s="362">
        <f>IF(H15="","",_xlfn.DAYS("R7.3.31",H15))</f>
        <v>177</v>
      </c>
      <c r="J15" s="234"/>
      <c r="K15" s="362"/>
      <c r="L15" s="234"/>
      <c r="M15" s="233" t="s">
        <v>198</v>
      </c>
      <c r="O15" s="234">
        <f>IF(H15="","",EDATE(H15,12)-1)</f>
        <v>45934</v>
      </c>
      <c r="P15" s="234">
        <f>IF($H15="","",EDATE($H15,24)-1)</f>
        <v>46299</v>
      </c>
      <c r="Q15" s="234">
        <f>IF($H15="","",EDATE($H15,36)-1)</f>
        <v>46664</v>
      </c>
      <c r="R15" s="243" t="str">
        <f>IF(P15="","",IF(P15&lt;=DATE(2024,4,1),"×","〇"))</f>
        <v>〇</v>
      </c>
      <c r="S15" s="243" t="str">
        <f>IF(P15="","",IF(P15&lt;=DATE(2025,3,31),"〇","×"))</f>
        <v>×</v>
      </c>
      <c r="T15" s="286" t="str">
        <f>IF(H15="","",IF(AND(R15="〇",S15="〇"),"◎","×"))</f>
        <v>×</v>
      </c>
      <c r="U15" s="243" t="str">
        <f>IF(Q15="","",IF(Q15&lt;=DATE(2024,4,1),"×","〇"))</f>
        <v>〇</v>
      </c>
      <c r="V15" s="243" t="str">
        <f>IF(Q15="","",IF(Q15&lt;=DATE(2025,3,31),"〇","×"))</f>
        <v>×</v>
      </c>
      <c r="W15" s="234" t="str">
        <f t="shared" ref="W15:W29" si="0">IF(F15="","",IF(AND(F15="３年目完",L15="多年生"),"〇","×"))</f>
        <v>×</v>
      </c>
      <c r="X15" s="286" t="str">
        <f t="shared" ref="X15:X29" si="1">IF(H15="","",IF(AND(U15="〇",V15="〇",W15="〇"),"◎","×"))</f>
        <v>×</v>
      </c>
      <c r="Y15" s="228" t="s">
        <v>72</v>
      </c>
      <c r="Z15" s="229" t="s">
        <v>73</v>
      </c>
      <c r="AA15" s="230" t="s">
        <v>232</v>
      </c>
      <c r="AB15" s="231" t="s">
        <v>233</v>
      </c>
    </row>
    <row r="16" spans="1:28" ht="30" customHeight="1">
      <c r="B16" s="360">
        <v>2</v>
      </c>
      <c r="C16" s="603" t="s">
        <v>345</v>
      </c>
      <c r="D16" s="603"/>
      <c r="E16" s="360">
        <v>20.34</v>
      </c>
      <c r="F16" s="238" t="str">
        <f t="shared" ref="F16:F29" si="2">IF(I16="","",IF(I16&lt;365,"１年目",IF(I16&lt;730,"１年目完",IF(I16&lt;1095,"２年目完",IF(I16&lt;=1460,"３年目完","対象外")))))</f>
        <v>１年目完</v>
      </c>
      <c r="G16" s="235" t="s">
        <v>74</v>
      </c>
      <c r="H16" s="236">
        <v>45361</v>
      </c>
      <c r="I16" s="360">
        <f t="shared" ref="I16:I29" si="3">IF(H16="","",_xlfn.DAYS("R7.3.31",H16))</f>
        <v>386</v>
      </c>
      <c r="J16" s="236"/>
      <c r="K16" s="360"/>
      <c r="L16" s="236"/>
      <c r="M16" s="235" t="s">
        <v>198</v>
      </c>
      <c r="O16" s="236">
        <f t="shared" ref="O16:O29" si="4">IF(H16="","",EDATE(H16,12)-1)</f>
        <v>45725</v>
      </c>
      <c r="P16" s="236">
        <f t="shared" ref="P16:P29" si="5">IF(H16="","",EDATE(H16,24)-1)</f>
        <v>46090</v>
      </c>
      <c r="Q16" s="236">
        <f t="shared" ref="Q16:Q29" si="6">IF($H16="","",EDATE($H16,36)-1)</f>
        <v>46455</v>
      </c>
      <c r="R16" s="244" t="str">
        <f t="shared" ref="R16:R29" si="7">IF(P16="","",IF(P16&lt;=DATE(2024,4,1),"×","〇"))</f>
        <v>〇</v>
      </c>
      <c r="S16" s="244" t="str">
        <f t="shared" ref="S16:S29" si="8">IF(P16="","",IF(P16&lt;=DATE(2025,3,31),"〇","×"))</f>
        <v>×</v>
      </c>
      <c r="T16" s="287" t="str">
        <f t="shared" ref="T16:T29" si="9">IF(H16="","",IF(AND(R16="〇",S16="〇"),"◎","×"))</f>
        <v>×</v>
      </c>
      <c r="U16" s="244" t="str">
        <f t="shared" ref="U16:U29" si="10">IF(Q16="","",IF(Q16&lt;=DATE(2024,4,1),"×","〇"))</f>
        <v>〇</v>
      </c>
      <c r="V16" s="244" t="str">
        <f t="shared" ref="V16:V29" si="11">IF(Q16="","",IF(Q16&lt;=DATE(2025,3,31),"〇","×"))</f>
        <v>×</v>
      </c>
      <c r="W16" s="236" t="str">
        <f t="shared" si="0"/>
        <v>×</v>
      </c>
      <c r="X16" s="287" t="str">
        <f t="shared" si="1"/>
        <v>×</v>
      </c>
      <c r="Y16" s="175" t="s">
        <v>180</v>
      </c>
      <c r="Z16" s="176" t="s">
        <v>74</v>
      </c>
      <c r="AA16" s="226" t="s">
        <v>234</v>
      </c>
      <c r="AB16" s="177" t="s">
        <v>196</v>
      </c>
    </row>
    <row r="17" spans="2:28" ht="30" customHeight="1">
      <c r="B17" s="360">
        <v>3</v>
      </c>
      <c r="C17" s="603" t="s">
        <v>346</v>
      </c>
      <c r="D17" s="603"/>
      <c r="E17" s="360">
        <v>30.56</v>
      </c>
      <c r="F17" s="238" t="str">
        <f t="shared" si="2"/>
        <v>１年目完</v>
      </c>
      <c r="G17" s="235" t="s">
        <v>76</v>
      </c>
      <c r="H17" s="236">
        <v>45018</v>
      </c>
      <c r="I17" s="360">
        <f t="shared" si="3"/>
        <v>729</v>
      </c>
      <c r="J17" s="236"/>
      <c r="K17" s="360"/>
      <c r="L17" s="236"/>
      <c r="M17" s="235" t="s">
        <v>198</v>
      </c>
      <c r="O17" s="236">
        <f t="shared" si="4"/>
        <v>45383</v>
      </c>
      <c r="P17" s="236">
        <f t="shared" si="5"/>
        <v>45748</v>
      </c>
      <c r="Q17" s="236">
        <f t="shared" si="6"/>
        <v>46113</v>
      </c>
      <c r="R17" s="244" t="str">
        <f t="shared" si="7"/>
        <v>〇</v>
      </c>
      <c r="S17" s="244" t="str">
        <f t="shared" si="8"/>
        <v>×</v>
      </c>
      <c r="T17" s="287" t="str">
        <f t="shared" si="9"/>
        <v>×</v>
      </c>
      <c r="U17" s="244" t="str">
        <f t="shared" si="10"/>
        <v>〇</v>
      </c>
      <c r="V17" s="244" t="str">
        <f t="shared" si="11"/>
        <v>×</v>
      </c>
      <c r="W17" s="236" t="str">
        <f t="shared" si="0"/>
        <v>×</v>
      </c>
      <c r="X17" s="287" t="str">
        <f t="shared" si="1"/>
        <v>×</v>
      </c>
      <c r="Y17" s="175" t="s">
        <v>181</v>
      </c>
      <c r="Z17" s="176" t="s">
        <v>75</v>
      </c>
      <c r="AA17" s="226"/>
      <c r="AB17" s="177" t="s">
        <v>197</v>
      </c>
    </row>
    <row r="18" spans="2:28" ht="30" customHeight="1">
      <c r="B18" s="360">
        <v>4</v>
      </c>
      <c r="C18" s="603" t="s">
        <v>347</v>
      </c>
      <c r="D18" s="603"/>
      <c r="E18" s="360">
        <v>40.67</v>
      </c>
      <c r="F18" s="238" t="str">
        <f t="shared" si="2"/>
        <v>２年目完</v>
      </c>
      <c r="G18" s="235" t="s">
        <v>74</v>
      </c>
      <c r="H18" s="236">
        <v>45016</v>
      </c>
      <c r="I18" s="360">
        <f t="shared" si="3"/>
        <v>731</v>
      </c>
      <c r="J18" s="236"/>
      <c r="K18" s="360"/>
      <c r="L18" s="236"/>
      <c r="M18" s="235" t="s">
        <v>198</v>
      </c>
      <c r="O18" s="236">
        <f t="shared" si="4"/>
        <v>45381</v>
      </c>
      <c r="P18" s="236">
        <f t="shared" si="5"/>
        <v>45746</v>
      </c>
      <c r="Q18" s="236">
        <f t="shared" si="6"/>
        <v>46111</v>
      </c>
      <c r="R18" s="244" t="str">
        <f t="shared" si="7"/>
        <v>〇</v>
      </c>
      <c r="S18" s="244" t="str">
        <f t="shared" si="8"/>
        <v>〇</v>
      </c>
      <c r="T18" s="287" t="str">
        <f t="shared" si="9"/>
        <v>◎</v>
      </c>
      <c r="U18" s="244" t="str">
        <f t="shared" si="10"/>
        <v>〇</v>
      </c>
      <c r="V18" s="244" t="str">
        <f t="shared" si="11"/>
        <v>×</v>
      </c>
      <c r="W18" s="236" t="str">
        <f t="shared" si="0"/>
        <v>×</v>
      </c>
      <c r="X18" s="287" t="str">
        <f t="shared" si="1"/>
        <v>×</v>
      </c>
      <c r="Y18" s="175" t="s">
        <v>182</v>
      </c>
      <c r="Z18" s="176" t="s">
        <v>76</v>
      </c>
      <c r="AA18" s="226"/>
      <c r="AB18" s="177" t="s">
        <v>198</v>
      </c>
    </row>
    <row r="19" spans="2:28" ht="30" customHeight="1">
      <c r="B19" s="360">
        <v>5</v>
      </c>
      <c r="C19" s="603" t="s">
        <v>348</v>
      </c>
      <c r="D19" s="603"/>
      <c r="E19" s="360">
        <v>200.78</v>
      </c>
      <c r="F19" s="238" t="str">
        <f t="shared" si="2"/>
        <v>２年目完</v>
      </c>
      <c r="G19" s="235" t="s">
        <v>74</v>
      </c>
      <c r="H19" s="236">
        <v>44654</v>
      </c>
      <c r="I19" s="360">
        <f t="shared" si="3"/>
        <v>1093</v>
      </c>
      <c r="J19" s="236"/>
      <c r="K19" s="360"/>
      <c r="L19" s="236"/>
      <c r="M19" s="235" t="s">
        <v>196</v>
      </c>
      <c r="O19" s="236">
        <f t="shared" si="4"/>
        <v>45018</v>
      </c>
      <c r="P19" s="236">
        <f t="shared" si="5"/>
        <v>45384</v>
      </c>
      <c r="Q19" s="236">
        <f t="shared" si="6"/>
        <v>45749</v>
      </c>
      <c r="R19" s="244" t="str">
        <f t="shared" si="7"/>
        <v>〇</v>
      </c>
      <c r="S19" s="244" t="str">
        <f t="shared" si="8"/>
        <v>〇</v>
      </c>
      <c r="T19" s="287" t="str">
        <f t="shared" si="9"/>
        <v>◎</v>
      </c>
      <c r="U19" s="244" t="str">
        <f t="shared" si="10"/>
        <v>〇</v>
      </c>
      <c r="V19" s="244" t="str">
        <f t="shared" si="11"/>
        <v>×</v>
      </c>
      <c r="W19" s="236" t="str">
        <f t="shared" si="0"/>
        <v>×</v>
      </c>
      <c r="X19" s="287" t="str">
        <f t="shared" si="1"/>
        <v>×</v>
      </c>
      <c r="Y19" s="175"/>
      <c r="Z19" s="176"/>
      <c r="AA19" s="226"/>
      <c r="AB19" s="177" t="s">
        <v>199</v>
      </c>
    </row>
    <row r="20" spans="2:28" ht="30" customHeight="1">
      <c r="B20" s="360">
        <v>6</v>
      </c>
      <c r="C20" s="603" t="s">
        <v>349</v>
      </c>
      <c r="D20" s="603"/>
      <c r="E20" s="360">
        <v>50.89</v>
      </c>
      <c r="F20" s="238" t="str">
        <f t="shared" si="2"/>
        <v>２年目完</v>
      </c>
      <c r="G20" s="235" t="s">
        <v>74</v>
      </c>
      <c r="H20" s="236">
        <v>44741</v>
      </c>
      <c r="I20" s="360">
        <f t="shared" si="3"/>
        <v>1006</v>
      </c>
      <c r="J20" s="236"/>
      <c r="K20" s="360"/>
      <c r="L20" s="236"/>
      <c r="M20" s="235" t="s">
        <v>198</v>
      </c>
      <c r="O20" s="236">
        <f t="shared" si="4"/>
        <v>45105</v>
      </c>
      <c r="P20" s="236">
        <f t="shared" si="5"/>
        <v>45471</v>
      </c>
      <c r="Q20" s="236">
        <f t="shared" si="6"/>
        <v>45836</v>
      </c>
      <c r="R20" s="244" t="str">
        <f t="shared" si="7"/>
        <v>〇</v>
      </c>
      <c r="S20" s="244" t="str">
        <f t="shared" si="8"/>
        <v>〇</v>
      </c>
      <c r="T20" s="287" t="str">
        <f t="shared" si="9"/>
        <v>◎</v>
      </c>
      <c r="U20" s="244" t="str">
        <f t="shared" si="10"/>
        <v>〇</v>
      </c>
      <c r="V20" s="244" t="str">
        <f t="shared" si="11"/>
        <v>×</v>
      </c>
      <c r="W20" s="236" t="str">
        <f t="shared" si="0"/>
        <v>×</v>
      </c>
      <c r="X20" s="287" t="str">
        <f t="shared" si="1"/>
        <v>×</v>
      </c>
      <c r="Y20" s="175"/>
      <c r="Z20" s="176"/>
      <c r="AA20" s="226"/>
      <c r="AB20" s="177" t="s">
        <v>200</v>
      </c>
    </row>
    <row r="21" spans="2:28" ht="30" customHeight="1">
      <c r="B21" s="360">
        <v>7</v>
      </c>
      <c r="C21" s="603" t="s">
        <v>350</v>
      </c>
      <c r="D21" s="603"/>
      <c r="E21" s="360">
        <v>25.01</v>
      </c>
      <c r="F21" s="238" t="str">
        <f t="shared" si="2"/>
        <v>２年目完</v>
      </c>
      <c r="G21" s="235" t="s">
        <v>74</v>
      </c>
      <c r="H21" s="236">
        <v>44741</v>
      </c>
      <c r="I21" s="360">
        <f t="shared" si="3"/>
        <v>1006</v>
      </c>
      <c r="J21" s="236"/>
      <c r="K21" s="360"/>
      <c r="L21" s="236" t="s">
        <v>234</v>
      </c>
      <c r="M21" s="235" t="s">
        <v>199</v>
      </c>
      <c r="O21" s="236">
        <f t="shared" si="4"/>
        <v>45105</v>
      </c>
      <c r="P21" s="236">
        <f t="shared" si="5"/>
        <v>45471</v>
      </c>
      <c r="Q21" s="236">
        <f t="shared" si="6"/>
        <v>45836</v>
      </c>
      <c r="R21" s="244" t="str">
        <f t="shared" si="7"/>
        <v>〇</v>
      </c>
      <c r="S21" s="244" t="str">
        <f t="shared" si="8"/>
        <v>〇</v>
      </c>
      <c r="T21" s="287" t="str">
        <f t="shared" si="9"/>
        <v>◎</v>
      </c>
      <c r="U21" s="244" t="str">
        <f t="shared" si="10"/>
        <v>〇</v>
      </c>
      <c r="V21" s="244" t="str">
        <f t="shared" si="11"/>
        <v>×</v>
      </c>
      <c r="W21" s="236" t="str">
        <f t="shared" si="0"/>
        <v>×</v>
      </c>
      <c r="X21" s="287" t="str">
        <f t="shared" si="1"/>
        <v>×</v>
      </c>
      <c r="Y21" s="227"/>
      <c r="Z21" s="227"/>
      <c r="AA21" s="227"/>
      <c r="AB21" s="177" t="s">
        <v>170</v>
      </c>
    </row>
    <row r="22" spans="2:28" ht="30" customHeight="1">
      <c r="B22" s="360">
        <v>8</v>
      </c>
      <c r="C22" s="603" t="s">
        <v>351</v>
      </c>
      <c r="D22" s="603"/>
      <c r="E22" s="360">
        <v>45.23</v>
      </c>
      <c r="F22" s="238" t="str">
        <f t="shared" si="2"/>
        <v>３年目完</v>
      </c>
      <c r="G22" s="235" t="s">
        <v>74</v>
      </c>
      <c r="H22" s="236">
        <v>44623</v>
      </c>
      <c r="I22" s="360">
        <f t="shared" si="3"/>
        <v>1124</v>
      </c>
      <c r="J22" s="236"/>
      <c r="K22" s="360"/>
      <c r="L22" s="236"/>
      <c r="M22" s="235" t="s">
        <v>198</v>
      </c>
      <c r="O22" s="236">
        <f t="shared" si="4"/>
        <v>44987</v>
      </c>
      <c r="P22" s="236">
        <f t="shared" si="5"/>
        <v>45353</v>
      </c>
      <c r="Q22" s="236">
        <f t="shared" si="6"/>
        <v>45718</v>
      </c>
      <c r="R22" s="244" t="str">
        <f t="shared" si="7"/>
        <v>×</v>
      </c>
      <c r="S22" s="244" t="str">
        <f t="shared" si="8"/>
        <v>〇</v>
      </c>
      <c r="T22" s="287" t="str">
        <f t="shared" si="9"/>
        <v>×</v>
      </c>
      <c r="U22" s="244" t="str">
        <f t="shared" si="10"/>
        <v>〇</v>
      </c>
      <c r="V22" s="244" t="str">
        <f t="shared" si="11"/>
        <v>〇</v>
      </c>
      <c r="W22" s="236" t="str">
        <f t="shared" si="0"/>
        <v>×</v>
      </c>
      <c r="X22" s="287" t="str">
        <f t="shared" si="1"/>
        <v>×</v>
      </c>
    </row>
    <row r="23" spans="2:28" ht="30" customHeight="1">
      <c r="B23" s="360">
        <v>9</v>
      </c>
      <c r="C23" s="603" t="s">
        <v>352</v>
      </c>
      <c r="D23" s="603"/>
      <c r="E23" s="360">
        <v>32.450000000000003</v>
      </c>
      <c r="F23" s="238" t="str">
        <f t="shared" si="2"/>
        <v>３年目完</v>
      </c>
      <c r="G23" s="235" t="s">
        <v>74</v>
      </c>
      <c r="H23" s="236">
        <v>44623</v>
      </c>
      <c r="I23" s="360">
        <f t="shared" si="3"/>
        <v>1124</v>
      </c>
      <c r="J23" s="236"/>
      <c r="K23" s="360"/>
      <c r="L23" s="236" t="s">
        <v>234</v>
      </c>
      <c r="M23" s="235" t="s">
        <v>200</v>
      </c>
      <c r="O23" s="236">
        <f t="shared" si="4"/>
        <v>44987</v>
      </c>
      <c r="P23" s="236">
        <f>IF(H23="","",EDATE(H23,24)-1)</f>
        <v>45353</v>
      </c>
      <c r="Q23" s="236">
        <f t="shared" si="6"/>
        <v>45718</v>
      </c>
      <c r="R23" s="244" t="str">
        <f t="shared" si="7"/>
        <v>×</v>
      </c>
      <c r="S23" s="244" t="str">
        <f t="shared" si="8"/>
        <v>〇</v>
      </c>
      <c r="T23" s="287" t="str">
        <f t="shared" si="9"/>
        <v>×</v>
      </c>
      <c r="U23" s="244" t="str">
        <f t="shared" si="10"/>
        <v>〇</v>
      </c>
      <c r="V23" s="244" t="str">
        <f t="shared" si="11"/>
        <v>〇</v>
      </c>
      <c r="W23" s="236" t="str">
        <f t="shared" si="0"/>
        <v>〇</v>
      </c>
      <c r="X23" s="287" t="str">
        <f t="shared" si="1"/>
        <v>◎</v>
      </c>
    </row>
    <row r="24" spans="2:28" ht="30" customHeight="1">
      <c r="B24" s="360">
        <v>10</v>
      </c>
      <c r="C24" s="603" t="s">
        <v>353</v>
      </c>
      <c r="D24" s="603"/>
      <c r="E24" s="360">
        <v>250.67</v>
      </c>
      <c r="F24" s="238" t="str">
        <f t="shared" si="2"/>
        <v>３年目完</v>
      </c>
      <c r="G24" s="235" t="s">
        <v>74</v>
      </c>
      <c r="H24" s="236">
        <v>44375</v>
      </c>
      <c r="I24" s="360">
        <f t="shared" si="3"/>
        <v>1372</v>
      </c>
      <c r="J24" s="236"/>
      <c r="K24" s="360"/>
      <c r="L24" s="236" t="s">
        <v>234</v>
      </c>
      <c r="M24" s="235" t="s">
        <v>199</v>
      </c>
      <c r="O24" s="236">
        <f t="shared" si="4"/>
        <v>44739</v>
      </c>
      <c r="P24" s="236">
        <f t="shared" si="5"/>
        <v>45104</v>
      </c>
      <c r="Q24" s="236">
        <f t="shared" si="6"/>
        <v>45470</v>
      </c>
      <c r="R24" s="244" t="str">
        <f t="shared" si="7"/>
        <v>×</v>
      </c>
      <c r="S24" s="244" t="str">
        <f t="shared" si="8"/>
        <v>〇</v>
      </c>
      <c r="T24" s="287" t="str">
        <f t="shared" si="9"/>
        <v>×</v>
      </c>
      <c r="U24" s="244" t="str">
        <f t="shared" si="10"/>
        <v>〇</v>
      </c>
      <c r="V24" s="244" t="str">
        <f t="shared" si="11"/>
        <v>〇</v>
      </c>
      <c r="W24" s="236" t="str">
        <f t="shared" si="0"/>
        <v>〇</v>
      </c>
      <c r="X24" s="287" t="str">
        <f t="shared" si="1"/>
        <v>◎</v>
      </c>
    </row>
    <row r="25" spans="2:28" ht="30" customHeight="1">
      <c r="B25" s="360"/>
      <c r="C25" s="603"/>
      <c r="D25" s="603"/>
      <c r="E25" s="360"/>
      <c r="F25" s="238" t="str">
        <f t="shared" si="2"/>
        <v/>
      </c>
      <c r="G25" s="235"/>
      <c r="H25" s="236"/>
      <c r="I25" s="360" t="str">
        <f t="shared" si="3"/>
        <v/>
      </c>
      <c r="J25" s="236"/>
      <c r="K25" s="360"/>
      <c r="L25" s="236"/>
      <c r="M25" s="235"/>
      <c r="O25" s="236" t="str">
        <f>IF(H25="","",EDATE(H25,12)-1)</f>
        <v/>
      </c>
      <c r="P25" s="236" t="str">
        <f>IF(H25="","",EDATE(H25,24)-1)</f>
        <v/>
      </c>
      <c r="Q25" s="236" t="str">
        <f t="shared" si="6"/>
        <v/>
      </c>
      <c r="R25" s="244" t="str">
        <f t="shared" si="7"/>
        <v/>
      </c>
      <c r="S25" s="244" t="str">
        <f t="shared" si="8"/>
        <v/>
      </c>
      <c r="T25" s="287" t="str">
        <f t="shared" si="9"/>
        <v/>
      </c>
      <c r="U25" s="244" t="str">
        <f t="shared" si="10"/>
        <v/>
      </c>
      <c r="V25" s="244" t="str">
        <f t="shared" si="11"/>
        <v/>
      </c>
      <c r="W25" s="236" t="str">
        <f t="shared" si="0"/>
        <v/>
      </c>
      <c r="X25" s="287" t="str">
        <f t="shared" si="1"/>
        <v/>
      </c>
    </row>
    <row r="26" spans="2:28" ht="30" customHeight="1">
      <c r="B26" s="360"/>
      <c r="C26" s="603"/>
      <c r="D26" s="603"/>
      <c r="E26" s="360"/>
      <c r="F26" s="238" t="str">
        <f t="shared" si="2"/>
        <v/>
      </c>
      <c r="G26" s="235"/>
      <c r="H26" s="236"/>
      <c r="I26" s="360" t="str">
        <f t="shared" si="3"/>
        <v/>
      </c>
      <c r="J26" s="236"/>
      <c r="K26" s="360"/>
      <c r="L26" s="236"/>
      <c r="M26" s="235"/>
      <c r="O26" s="236" t="str">
        <f t="shared" si="4"/>
        <v/>
      </c>
      <c r="P26" s="236" t="str">
        <f t="shared" si="5"/>
        <v/>
      </c>
      <c r="Q26" s="236" t="str">
        <f>IF($H26="","",EDATE($H26,36)-1)</f>
        <v/>
      </c>
      <c r="R26" s="244" t="str">
        <f t="shared" si="7"/>
        <v/>
      </c>
      <c r="S26" s="244" t="str">
        <f t="shared" si="8"/>
        <v/>
      </c>
      <c r="T26" s="287" t="str">
        <f t="shared" si="9"/>
        <v/>
      </c>
      <c r="U26" s="244" t="str">
        <f t="shared" si="10"/>
        <v/>
      </c>
      <c r="V26" s="244" t="str">
        <f t="shared" si="11"/>
        <v/>
      </c>
      <c r="W26" s="236" t="str">
        <f t="shared" si="0"/>
        <v/>
      </c>
      <c r="X26" s="287" t="str">
        <f t="shared" si="1"/>
        <v/>
      </c>
    </row>
    <row r="27" spans="2:28" ht="30" customHeight="1">
      <c r="B27" s="360"/>
      <c r="C27" s="603"/>
      <c r="D27" s="603"/>
      <c r="E27" s="360"/>
      <c r="F27" s="238" t="str">
        <f t="shared" si="2"/>
        <v/>
      </c>
      <c r="G27" s="235"/>
      <c r="H27" s="236"/>
      <c r="I27" s="360" t="str">
        <f t="shared" si="3"/>
        <v/>
      </c>
      <c r="J27" s="236"/>
      <c r="K27" s="360"/>
      <c r="L27" s="236"/>
      <c r="M27" s="235"/>
      <c r="O27" s="236" t="str">
        <f t="shared" si="4"/>
        <v/>
      </c>
      <c r="P27" s="236" t="str">
        <f t="shared" si="5"/>
        <v/>
      </c>
      <c r="Q27" s="236" t="str">
        <f t="shared" si="6"/>
        <v/>
      </c>
      <c r="R27" s="244" t="str">
        <f t="shared" si="7"/>
        <v/>
      </c>
      <c r="S27" s="244" t="str">
        <f t="shared" si="8"/>
        <v/>
      </c>
      <c r="T27" s="287" t="str">
        <f t="shared" si="9"/>
        <v/>
      </c>
      <c r="U27" s="244" t="str">
        <f t="shared" si="10"/>
        <v/>
      </c>
      <c r="V27" s="244" t="str">
        <f t="shared" si="11"/>
        <v/>
      </c>
      <c r="W27" s="236" t="str">
        <f t="shared" si="0"/>
        <v/>
      </c>
      <c r="X27" s="287" t="str">
        <f t="shared" si="1"/>
        <v/>
      </c>
    </row>
    <row r="28" spans="2:28" ht="30" customHeight="1">
      <c r="B28" s="360"/>
      <c r="C28" s="603"/>
      <c r="D28" s="603"/>
      <c r="E28" s="360"/>
      <c r="F28" s="238" t="str">
        <f t="shared" si="2"/>
        <v/>
      </c>
      <c r="G28" s="235"/>
      <c r="H28" s="236"/>
      <c r="I28" s="360" t="str">
        <f t="shared" si="3"/>
        <v/>
      </c>
      <c r="J28" s="236"/>
      <c r="K28" s="360"/>
      <c r="L28" s="236"/>
      <c r="M28" s="235"/>
      <c r="O28" s="236" t="str">
        <f t="shared" si="4"/>
        <v/>
      </c>
      <c r="P28" s="236" t="str">
        <f t="shared" si="5"/>
        <v/>
      </c>
      <c r="Q28" s="236" t="str">
        <f t="shared" si="6"/>
        <v/>
      </c>
      <c r="R28" s="244" t="str">
        <f t="shared" si="7"/>
        <v/>
      </c>
      <c r="S28" s="244" t="str">
        <f t="shared" si="8"/>
        <v/>
      </c>
      <c r="T28" s="287" t="str">
        <f t="shared" si="9"/>
        <v/>
      </c>
      <c r="U28" s="244" t="str">
        <f t="shared" si="10"/>
        <v/>
      </c>
      <c r="V28" s="244" t="str">
        <f t="shared" si="11"/>
        <v/>
      </c>
      <c r="W28" s="236" t="str">
        <f t="shared" si="0"/>
        <v/>
      </c>
      <c r="X28" s="287" t="str">
        <f t="shared" si="1"/>
        <v/>
      </c>
    </row>
    <row r="29" spans="2:28" ht="30" customHeight="1">
      <c r="B29" s="360"/>
      <c r="C29" s="603"/>
      <c r="D29" s="603"/>
      <c r="E29" s="360"/>
      <c r="F29" s="238" t="str">
        <f t="shared" si="2"/>
        <v/>
      </c>
      <c r="G29" s="235"/>
      <c r="H29" s="236"/>
      <c r="I29" s="360" t="str">
        <f t="shared" si="3"/>
        <v/>
      </c>
      <c r="J29" s="236"/>
      <c r="K29" s="360"/>
      <c r="L29" s="236"/>
      <c r="M29" s="235"/>
      <c r="O29" s="236" t="str">
        <f t="shared" si="4"/>
        <v/>
      </c>
      <c r="P29" s="236" t="str">
        <f t="shared" si="5"/>
        <v/>
      </c>
      <c r="Q29" s="236" t="str">
        <f t="shared" si="6"/>
        <v/>
      </c>
      <c r="R29" s="244" t="str">
        <f t="shared" si="7"/>
        <v/>
      </c>
      <c r="S29" s="244" t="str">
        <f t="shared" si="8"/>
        <v/>
      </c>
      <c r="T29" s="287" t="str">
        <f t="shared" si="9"/>
        <v/>
      </c>
      <c r="U29" s="244" t="str">
        <f t="shared" si="10"/>
        <v/>
      </c>
      <c r="V29" s="244" t="str">
        <f t="shared" si="11"/>
        <v/>
      </c>
      <c r="W29" s="236" t="str">
        <f t="shared" si="0"/>
        <v/>
      </c>
      <c r="X29" s="287" t="str">
        <f t="shared" si="1"/>
        <v/>
      </c>
    </row>
    <row r="30" spans="2:28">
      <c r="R30" s="246"/>
      <c r="S30" s="247"/>
      <c r="V30" s="247"/>
    </row>
  </sheetData>
  <mergeCells count="40">
    <mergeCell ref="R12:T12"/>
    <mergeCell ref="U12:X12"/>
    <mergeCell ref="B1:C1"/>
    <mergeCell ref="H1:M1"/>
    <mergeCell ref="C5:D5"/>
    <mergeCell ref="F5:G5"/>
    <mergeCell ref="B7:C7"/>
    <mergeCell ref="B8:B10"/>
    <mergeCell ref="C8:D8"/>
    <mergeCell ref="O8:X8"/>
    <mergeCell ref="C9:D9"/>
    <mergeCell ref="O9:X9"/>
    <mergeCell ref="C10:D10"/>
    <mergeCell ref="O11:Q11"/>
    <mergeCell ref="J9:K10"/>
    <mergeCell ref="B13:B14"/>
    <mergeCell ref="C13:D14"/>
    <mergeCell ref="E13:E14"/>
    <mergeCell ref="F13:G13"/>
    <mergeCell ref="H13:K13"/>
    <mergeCell ref="C22:D22"/>
    <mergeCell ref="O13:Q13"/>
    <mergeCell ref="T13:T14"/>
    <mergeCell ref="X13:X14"/>
    <mergeCell ref="Y14:AB14"/>
    <mergeCell ref="C15:D15"/>
    <mergeCell ref="C16:D16"/>
    <mergeCell ref="L13:M13"/>
    <mergeCell ref="C17:D17"/>
    <mergeCell ref="C18:D18"/>
    <mergeCell ref="C19:D19"/>
    <mergeCell ref="C20:D20"/>
    <mergeCell ref="C21:D21"/>
    <mergeCell ref="C29:D29"/>
    <mergeCell ref="C23:D23"/>
    <mergeCell ref="C24:D24"/>
    <mergeCell ref="C25:D25"/>
    <mergeCell ref="C26:D26"/>
    <mergeCell ref="C27:D27"/>
    <mergeCell ref="C28:D28"/>
  </mergeCells>
  <phoneticPr fontId="1"/>
  <conditionalFormatting sqref="C5:D5 F5:G5 B15:E15 M15:M19 G15:H16 G25:H29 M22:M29 B25:E29 J22:K29 L22:L26 E22:E24 E16:E19 B16:D24 H22:H24 H17:H19 G17:G24">
    <cfRule type="cellIs" dxfId="51" priority="35" operator="equal">
      <formula>""</formula>
    </cfRule>
  </conditionalFormatting>
  <conditionalFormatting sqref="T22:U29 R22:S30 V22:V30 W22:X29 O22:Q29 L22:L29">
    <cfRule type="cellIs" dxfId="50" priority="34" operator="equal">
      <formula>"〇"</formula>
    </cfRule>
  </conditionalFormatting>
  <conditionalFormatting sqref="L27:L29">
    <cfRule type="cellIs" dxfId="49" priority="33" operator="equal">
      <formula>""</formula>
    </cfRule>
  </conditionalFormatting>
  <conditionalFormatting sqref="R15:S19 U15:U19">
    <cfRule type="cellIs" dxfId="48" priority="32" operator="equal">
      <formula>"〇"</formula>
    </cfRule>
  </conditionalFormatting>
  <conditionalFormatting sqref="V15:V19">
    <cfRule type="cellIs" dxfId="47" priority="31" operator="equal">
      <formula>"〇"</formula>
    </cfRule>
  </conditionalFormatting>
  <conditionalFormatting sqref="T15:T19">
    <cfRule type="cellIs" dxfId="46" priority="30" operator="equal">
      <formula>"〇"</formula>
    </cfRule>
  </conditionalFormatting>
  <conditionalFormatting sqref="W15:W19">
    <cfRule type="cellIs" dxfId="45" priority="29" operator="equal">
      <formula>"〇"</formula>
    </cfRule>
  </conditionalFormatting>
  <conditionalFormatting sqref="X15:X19">
    <cfRule type="cellIs" dxfId="44" priority="28" operator="equal">
      <formula>"〇"</formula>
    </cfRule>
  </conditionalFormatting>
  <conditionalFormatting sqref="J15:J19">
    <cfRule type="cellIs" dxfId="43" priority="27" operator="equal">
      <formula>""</formula>
    </cfRule>
  </conditionalFormatting>
  <conditionalFormatting sqref="K15:K19">
    <cfRule type="cellIs" dxfId="42" priority="26" operator="equal">
      <formula>""</formula>
    </cfRule>
  </conditionalFormatting>
  <conditionalFormatting sqref="O15:Q19">
    <cfRule type="cellIs" dxfId="41" priority="25" operator="equal">
      <formula>"〇"</formula>
    </cfRule>
  </conditionalFormatting>
  <conditionalFormatting sqref="L15:L19">
    <cfRule type="cellIs" dxfId="40" priority="24" operator="equal">
      <formula>"〇"</formula>
    </cfRule>
  </conditionalFormatting>
  <conditionalFormatting sqref="L15:L19">
    <cfRule type="cellIs" dxfId="39" priority="23" operator="equal">
      <formula>""</formula>
    </cfRule>
  </conditionalFormatting>
  <conditionalFormatting sqref="H20 M20 E20">
    <cfRule type="cellIs" dxfId="38" priority="22" operator="equal">
      <formula>""</formula>
    </cfRule>
  </conditionalFormatting>
  <conditionalFormatting sqref="U20 R20:S20">
    <cfRule type="cellIs" dxfId="37" priority="21" operator="equal">
      <formula>"〇"</formula>
    </cfRule>
  </conditionalFormatting>
  <conditionalFormatting sqref="V20">
    <cfRule type="cellIs" dxfId="36" priority="20" operator="equal">
      <formula>"〇"</formula>
    </cfRule>
  </conditionalFormatting>
  <conditionalFormatting sqref="T20">
    <cfRule type="cellIs" dxfId="35" priority="19" operator="equal">
      <formula>"〇"</formula>
    </cfRule>
  </conditionalFormatting>
  <conditionalFormatting sqref="W20">
    <cfRule type="cellIs" dxfId="34" priority="18" operator="equal">
      <formula>"〇"</formula>
    </cfRule>
  </conditionalFormatting>
  <conditionalFormatting sqref="X20">
    <cfRule type="cellIs" dxfId="33" priority="17" operator="equal">
      <formula>"〇"</formula>
    </cfRule>
  </conditionalFormatting>
  <conditionalFormatting sqref="J20">
    <cfRule type="cellIs" dxfId="32" priority="16" operator="equal">
      <formula>""</formula>
    </cfRule>
  </conditionalFormatting>
  <conditionalFormatting sqref="K20">
    <cfRule type="cellIs" dxfId="31" priority="15" operator="equal">
      <formula>""</formula>
    </cfRule>
  </conditionalFormatting>
  <conditionalFormatting sqref="O20:Q20">
    <cfRule type="cellIs" dxfId="30" priority="14" operator="equal">
      <formula>"〇"</formula>
    </cfRule>
  </conditionalFormatting>
  <conditionalFormatting sqref="L20">
    <cfRule type="cellIs" dxfId="29" priority="13" operator="equal">
      <formula>"〇"</formula>
    </cfRule>
  </conditionalFormatting>
  <conditionalFormatting sqref="L20">
    <cfRule type="cellIs" dxfId="28" priority="12" operator="equal">
      <formula>""</formula>
    </cfRule>
  </conditionalFormatting>
  <conditionalFormatting sqref="H21 M21 E21">
    <cfRule type="cellIs" dxfId="27" priority="11" operator="equal">
      <formula>""</formula>
    </cfRule>
  </conditionalFormatting>
  <conditionalFormatting sqref="U21 R21:S21">
    <cfRule type="cellIs" dxfId="26" priority="10" operator="equal">
      <formula>"〇"</formula>
    </cfRule>
  </conditionalFormatting>
  <conditionalFormatting sqref="V21">
    <cfRule type="cellIs" dxfId="25" priority="9" operator="equal">
      <formula>"〇"</formula>
    </cfRule>
  </conditionalFormatting>
  <conditionalFormatting sqref="T21">
    <cfRule type="cellIs" dxfId="24" priority="8" operator="equal">
      <formula>"〇"</formula>
    </cfRule>
  </conditionalFormatting>
  <conditionalFormatting sqref="W21">
    <cfRule type="cellIs" dxfId="23" priority="7" operator="equal">
      <formula>"〇"</formula>
    </cfRule>
  </conditionalFormatting>
  <conditionalFormatting sqref="X21">
    <cfRule type="cellIs" dxfId="22" priority="6" operator="equal">
      <formula>"〇"</formula>
    </cfRule>
  </conditionalFormatting>
  <conditionalFormatting sqref="J21">
    <cfRule type="cellIs" dxfId="21" priority="5" operator="equal">
      <formula>""</formula>
    </cfRule>
  </conditionalFormatting>
  <conditionalFormatting sqref="K21">
    <cfRule type="cellIs" dxfId="20" priority="4" operator="equal">
      <formula>""</formula>
    </cfRule>
  </conditionalFormatting>
  <conditionalFormatting sqref="O21:Q21">
    <cfRule type="cellIs" dxfId="19" priority="3" operator="equal">
      <formula>"〇"</formula>
    </cfRule>
  </conditionalFormatting>
  <conditionalFormatting sqref="L21">
    <cfRule type="cellIs" dxfId="18" priority="2" operator="equal">
      <formula>"〇"</formula>
    </cfRule>
  </conditionalFormatting>
  <conditionalFormatting sqref="L21">
    <cfRule type="cellIs" dxfId="17" priority="1" operator="equal">
      <formula>""</formula>
    </cfRule>
  </conditionalFormatting>
  <dataValidations count="3">
    <dataValidation type="list" allowBlank="1" showInputMessage="1" showErrorMessage="1" sqref="M15:M29" xr:uid="{68B4334A-D1FC-4F12-9FD2-8DFBCE3E2045}">
      <formula1>$AB$16:$AB$21</formula1>
    </dataValidation>
    <dataValidation type="list" allowBlank="1" showInputMessage="1" showErrorMessage="1" sqref="L15:L29" xr:uid="{F3439F02-12E4-4681-AC49-4FF57AF4468F}">
      <formula1>$AA$16:$AA$18</formula1>
    </dataValidation>
    <dataValidation type="list" allowBlank="1" showInputMessage="1" showErrorMessage="1" sqref="G15:G29" xr:uid="{35BC4E99-3744-4375-AE08-E0D228B013DB}">
      <formula1>$Z$16:$Z$19</formula1>
    </dataValidation>
  </dataValidations>
  <pageMargins left="0.25" right="0.25" top="0.75" bottom="0.75" header="0.3" footer="0.3"/>
  <pageSetup paperSize="9" scale="52" fitToHeight="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C47-EBB6-4B83-BC78-73D3F95AAAA5}">
  <sheetPr>
    <tabColor theme="5" tint="0.59999389629810485"/>
    <pageSetUpPr fitToPage="1"/>
  </sheetPr>
  <dimension ref="A1:BC29"/>
  <sheetViews>
    <sheetView showGridLines="0" view="pageBreakPreview" topLeftCell="A7" zoomScaleNormal="100" zoomScaleSheetLayoutView="100" workbookViewId="0">
      <selection activeCell="A5" sqref="A5:M5"/>
    </sheetView>
  </sheetViews>
  <sheetFormatPr defaultColWidth="9" defaultRowHeight="15.75" customHeight="1"/>
  <cols>
    <col min="1" max="1" width="8" style="48" customWidth="1"/>
    <col min="2" max="2" width="2.5" style="48" customWidth="1"/>
    <col min="3" max="52" width="2.5" style="113" customWidth="1"/>
    <col min="53" max="53" width="9" style="113"/>
    <col min="54" max="54" width="11.75" style="113" customWidth="1"/>
    <col min="55" max="55" width="14.875" style="113" customWidth="1"/>
    <col min="56" max="16384" width="9" style="113"/>
  </cols>
  <sheetData>
    <row r="1" spans="1:55" s="46" customFormat="1" ht="15.75" customHeight="1">
      <c r="A1" s="706" t="s">
        <v>54</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706"/>
      <c r="AW1" s="706"/>
      <c r="AX1" s="706"/>
      <c r="AY1" s="706"/>
      <c r="AZ1" s="706"/>
    </row>
    <row r="2" spans="1:55" s="46" customFormat="1" ht="15.75" customHeight="1">
      <c r="A2" s="706" t="s">
        <v>55</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c r="AP2" s="706"/>
      <c r="AQ2" s="706"/>
      <c r="AR2" s="706"/>
      <c r="AS2" s="706"/>
      <c r="AT2" s="706"/>
      <c r="AU2" s="706"/>
      <c r="AV2" s="706"/>
      <c r="AW2" s="706"/>
      <c r="AX2" s="706"/>
      <c r="AY2" s="706"/>
      <c r="AZ2" s="706"/>
    </row>
    <row r="3" spans="1:55" ht="20.100000000000001" customHeight="1">
      <c r="A3" s="707" t="s">
        <v>82</v>
      </c>
      <c r="B3" s="517"/>
      <c r="C3" s="517"/>
      <c r="D3" s="112"/>
      <c r="E3" s="112"/>
      <c r="F3" s="112"/>
      <c r="G3" s="112"/>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708" t="s">
        <v>96</v>
      </c>
      <c r="AR3" s="709"/>
      <c r="AS3" s="709"/>
      <c r="AT3" s="709"/>
      <c r="AU3" s="709"/>
      <c r="AV3" s="709"/>
      <c r="AW3" s="709"/>
      <c r="AX3" s="709"/>
      <c r="AY3" s="709"/>
      <c r="AZ3" s="709"/>
    </row>
    <row r="4" spans="1:55" ht="20.100000000000001" customHeight="1">
      <c r="A4" s="113"/>
      <c r="B4" s="113"/>
      <c r="AP4" s="710" t="s">
        <v>81</v>
      </c>
      <c r="AQ4" s="711"/>
      <c r="AR4" s="711"/>
      <c r="AS4" s="711"/>
      <c r="AT4" s="712"/>
      <c r="AU4" s="713"/>
      <c r="AV4" s="713"/>
      <c r="AW4" s="713"/>
      <c r="AX4" s="713"/>
      <c r="AY4" s="713"/>
      <c r="AZ4" s="713"/>
    </row>
    <row r="5" spans="1:55" ht="20.100000000000001" customHeight="1">
      <c r="A5" s="714" t="s">
        <v>159</v>
      </c>
      <c r="B5" s="715"/>
      <c r="C5" s="715"/>
      <c r="D5" s="715"/>
      <c r="E5" s="715"/>
      <c r="F5" s="715"/>
      <c r="G5" s="715"/>
      <c r="H5" s="715"/>
      <c r="I5" s="715"/>
      <c r="J5" s="715"/>
      <c r="K5" s="715"/>
      <c r="L5" s="715"/>
      <c r="M5" s="715"/>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716" t="s">
        <v>80</v>
      </c>
      <c r="AQ5" s="717"/>
      <c r="AR5" s="717"/>
      <c r="AS5" s="717"/>
      <c r="AT5" s="718"/>
      <c r="AU5" s="719"/>
      <c r="AV5" s="719"/>
      <c r="AW5" s="719"/>
      <c r="AX5" s="719"/>
      <c r="AY5" s="719"/>
      <c r="AZ5" s="719"/>
    </row>
    <row r="6" spans="1:55" ht="20.100000000000001" customHeight="1">
      <c r="A6" s="678" t="s">
        <v>60</v>
      </c>
      <c r="B6" s="679"/>
      <c r="C6" s="679"/>
      <c r="D6" s="679"/>
      <c r="E6" s="679"/>
      <c r="F6" s="679"/>
      <c r="G6" s="679"/>
      <c r="H6" s="679"/>
      <c r="I6" s="679"/>
      <c r="J6" s="679"/>
      <c r="K6" s="679"/>
      <c r="L6" s="679"/>
      <c r="M6" s="680"/>
      <c r="N6" s="681"/>
      <c r="O6" s="611"/>
      <c r="P6" s="611"/>
      <c r="Q6" s="611"/>
      <c r="R6" s="611"/>
      <c r="S6" s="611"/>
      <c r="T6" s="611"/>
      <c r="U6" s="611"/>
      <c r="V6" s="611"/>
      <c r="W6" s="611"/>
      <c r="X6" s="611"/>
      <c r="Y6" s="611"/>
      <c r="Z6" s="611"/>
      <c r="AA6" s="611"/>
      <c r="AB6" s="682" t="s">
        <v>78</v>
      </c>
      <c r="AC6" s="683"/>
      <c r="AD6" s="683"/>
      <c r="AE6" s="684"/>
      <c r="AF6" s="681"/>
      <c r="AG6" s="611"/>
      <c r="AH6" s="611"/>
      <c r="AI6" s="611"/>
      <c r="AJ6" s="611"/>
      <c r="AK6" s="611"/>
      <c r="AL6" s="457"/>
      <c r="AM6" s="700" t="s">
        <v>157</v>
      </c>
      <c r="AN6" s="701"/>
      <c r="AO6" s="701"/>
      <c r="AP6" s="701"/>
      <c r="AQ6" s="701"/>
      <c r="AR6" s="701"/>
      <c r="AS6" s="701"/>
      <c r="AT6" s="703"/>
      <c r="AU6" s="704"/>
      <c r="AV6" s="704"/>
      <c r="AW6" s="704"/>
      <c r="AX6" s="704"/>
      <c r="AY6" s="704"/>
      <c r="AZ6" s="705"/>
    </row>
    <row r="7" spans="1:55" ht="20.100000000000001" customHeight="1">
      <c r="A7" s="678" t="s">
        <v>134</v>
      </c>
      <c r="B7" s="679"/>
      <c r="C7" s="679"/>
      <c r="D7" s="679"/>
      <c r="E7" s="679"/>
      <c r="F7" s="679"/>
      <c r="G7" s="679"/>
      <c r="H7" s="679"/>
      <c r="I7" s="679"/>
      <c r="J7" s="679"/>
      <c r="K7" s="679"/>
      <c r="L7" s="679"/>
      <c r="M7" s="680"/>
      <c r="N7" s="681"/>
      <c r="O7" s="611"/>
      <c r="P7" s="611"/>
      <c r="Q7" s="611"/>
      <c r="R7" s="611"/>
      <c r="S7" s="611"/>
      <c r="T7" s="611"/>
      <c r="U7" s="611"/>
      <c r="V7" s="611"/>
      <c r="W7" s="611"/>
      <c r="X7" s="611"/>
      <c r="Y7" s="611"/>
      <c r="Z7" s="611"/>
      <c r="AA7" s="611"/>
      <c r="AB7" s="682" t="s">
        <v>79</v>
      </c>
      <c r="AC7" s="683"/>
      <c r="AD7" s="683"/>
      <c r="AE7" s="684"/>
      <c r="AF7" s="681"/>
      <c r="AG7" s="611"/>
      <c r="AH7" s="611"/>
      <c r="AI7" s="611"/>
      <c r="AJ7" s="611"/>
      <c r="AK7" s="611"/>
      <c r="AL7" s="457"/>
      <c r="AM7" s="702" t="s">
        <v>158</v>
      </c>
      <c r="AN7" s="701"/>
      <c r="AO7" s="701"/>
      <c r="AP7" s="701"/>
      <c r="AQ7" s="701"/>
      <c r="AR7" s="701"/>
      <c r="AS7" s="701"/>
      <c r="AT7" s="703"/>
      <c r="AU7" s="704"/>
      <c r="AV7" s="704"/>
      <c r="AW7" s="704"/>
      <c r="AX7" s="704"/>
      <c r="AY7" s="704"/>
      <c r="AZ7" s="705"/>
    </row>
    <row r="8" spans="1:55" ht="20.100000000000001" customHeight="1">
      <c r="A8" s="678" t="s">
        <v>77</v>
      </c>
      <c r="B8" s="679"/>
      <c r="C8" s="679"/>
      <c r="D8" s="679"/>
      <c r="E8" s="679"/>
      <c r="F8" s="679"/>
      <c r="G8" s="679"/>
      <c r="H8" s="679"/>
      <c r="I8" s="679"/>
      <c r="J8" s="679"/>
      <c r="K8" s="679"/>
      <c r="L8" s="679"/>
      <c r="M8" s="680"/>
      <c r="N8" s="681"/>
      <c r="O8" s="611"/>
      <c r="P8" s="611"/>
      <c r="Q8" s="611"/>
      <c r="R8" s="611"/>
      <c r="S8" s="611"/>
      <c r="T8" s="611"/>
      <c r="U8" s="611"/>
      <c r="V8" s="611"/>
      <c r="W8" s="611"/>
      <c r="X8" s="611"/>
      <c r="Y8" s="611"/>
      <c r="Z8" s="611"/>
      <c r="AA8" s="611"/>
      <c r="AB8" s="682" t="s">
        <v>160</v>
      </c>
      <c r="AC8" s="683"/>
      <c r="AD8" s="683"/>
      <c r="AE8" s="684"/>
      <c r="AF8" s="681"/>
      <c r="AG8" s="611"/>
      <c r="AH8" s="611"/>
      <c r="AI8" s="611"/>
      <c r="AJ8" s="611"/>
      <c r="AK8" s="611"/>
      <c r="AL8" s="611"/>
      <c r="AM8" s="611"/>
      <c r="AN8" s="611"/>
      <c r="AO8" s="611"/>
      <c r="AP8" s="611"/>
      <c r="AQ8" s="611"/>
      <c r="AR8" s="611"/>
      <c r="AS8" s="611"/>
      <c r="AT8" s="611"/>
      <c r="AU8" s="611"/>
      <c r="AV8" s="611"/>
      <c r="AW8" s="611"/>
      <c r="AX8" s="611"/>
      <c r="AY8" s="611"/>
      <c r="AZ8" s="457"/>
    </row>
    <row r="9" spans="1:55" ht="20.100000000000001" customHeight="1">
      <c r="A9" s="115" t="s">
        <v>141</v>
      </c>
      <c r="B9" s="49"/>
      <c r="C9" s="49"/>
      <c r="D9" s="49"/>
      <c r="E9" s="49"/>
      <c r="F9" s="49"/>
      <c r="G9" s="49"/>
      <c r="H9" s="49"/>
      <c r="I9" s="49"/>
      <c r="J9" s="49"/>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116"/>
    </row>
    <row r="10" spans="1:55" ht="20.100000000000001" customHeight="1">
      <c r="A10" s="685" t="s">
        <v>7</v>
      </c>
      <c r="B10" s="686"/>
      <c r="C10" s="649" t="s">
        <v>176</v>
      </c>
      <c r="D10" s="689"/>
      <c r="E10" s="689"/>
      <c r="F10" s="689"/>
      <c r="G10" s="689"/>
      <c r="H10" s="689"/>
      <c r="I10" s="689"/>
      <c r="J10" s="689"/>
      <c r="K10" s="689"/>
      <c r="L10" s="686"/>
      <c r="M10" s="685" t="s">
        <v>130</v>
      </c>
      <c r="N10" s="689"/>
      <c r="O10" s="689"/>
      <c r="P10" s="689"/>
      <c r="Q10" s="689"/>
      <c r="R10" s="689"/>
      <c r="S10" s="689"/>
      <c r="T10" s="689"/>
      <c r="U10" s="689"/>
      <c r="V10" s="689"/>
      <c r="W10" s="689"/>
      <c r="X10" s="609"/>
      <c r="Y10" s="609"/>
      <c r="Z10" s="609"/>
      <c r="AA10" s="609"/>
      <c r="AB10" s="685" t="s">
        <v>132</v>
      </c>
      <c r="AC10" s="689"/>
      <c r="AD10" s="689"/>
      <c r="AE10" s="609"/>
      <c r="AF10" s="609"/>
      <c r="AG10" s="609"/>
      <c r="AH10" s="609"/>
      <c r="AI10" s="609"/>
      <c r="AJ10" s="609"/>
      <c r="AK10" s="609"/>
      <c r="AL10" s="609"/>
      <c r="AM10" s="609"/>
      <c r="AN10" s="609"/>
      <c r="AO10" s="609"/>
      <c r="AP10" s="609"/>
      <c r="AQ10" s="609"/>
      <c r="AR10" s="609"/>
      <c r="AS10" s="609"/>
      <c r="AT10" s="464"/>
      <c r="AU10" s="649" t="s">
        <v>8</v>
      </c>
      <c r="AV10" s="650"/>
      <c r="AW10" s="650"/>
      <c r="AX10" s="650"/>
      <c r="AY10" s="650"/>
      <c r="AZ10" s="651"/>
      <c r="BB10" s="152" t="s">
        <v>162</v>
      </c>
      <c r="BC10" s="152"/>
    </row>
    <row r="11" spans="1:55" ht="24" customHeight="1" thickBot="1">
      <c r="A11" s="687"/>
      <c r="B11" s="688"/>
      <c r="C11" s="687"/>
      <c r="D11" s="690"/>
      <c r="E11" s="690"/>
      <c r="F11" s="690"/>
      <c r="G11" s="690"/>
      <c r="H11" s="690"/>
      <c r="I11" s="690"/>
      <c r="J11" s="690"/>
      <c r="K11" s="690"/>
      <c r="L11" s="688"/>
      <c r="M11" s="691" t="s">
        <v>131</v>
      </c>
      <c r="N11" s="692"/>
      <c r="O11" s="692"/>
      <c r="P11" s="692"/>
      <c r="Q11" s="692"/>
      <c r="R11" s="692"/>
      <c r="S11" s="692"/>
      <c r="T11" s="692"/>
      <c r="U11" s="692"/>
      <c r="V11" s="693"/>
      <c r="W11" s="694"/>
      <c r="X11" s="695" t="s">
        <v>133</v>
      </c>
      <c r="Y11" s="696"/>
      <c r="Z11" s="696"/>
      <c r="AA11" s="697"/>
      <c r="AB11" s="691" t="s">
        <v>131</v>
      </c>
      <c r="AC11" s="693"/>
      <c r="AD11" s="693"/>
      <c r="AE11" s="693"/>
      <c r="AF11" s="693"/>
      <c r="AG11" s="693"/>
      <c r="AH11" s="693"/>
      <c r="AI11" s="693"/>
      <c r="AJ11" s="693"/>
      <c r="AK11" s="693"/>
      <c r="AL11" s="694"/>
      <c r="AM11" s="698" t="s">
        <v>177</v>
      </c>
      <c r="AN11" s="699"/>
      <c r="AO11" s="699"/>
      <c r="AP11" s="699"/>
      <c r="AQ11" s="699"/>
      <c r="AR11" s="699"/>
      <c r="AS11" s="699"/>
      <c r="AT11" s="699"/>
      <c r="AU11" s="652"/>
      <c r="AV11" s="653"/>
      <c r="AW11" s="653"/>
      <c r="AX11" s="653"/>
      <c r="AY11" s="653"/>
      <c r="AZ11" s="654"/>
      <c r="BB11" s="153" t="s">
        <v>163</v>
      </c>
      <c r="BC11" s="154" t="s">
        <v>171</v>
      </c>
    </row>
    <row r="12" spans="1:55" ht="20.100000000000001" customHeight="1" thickTop="1">
      <c r="A12" s="671"/>
      <c r="B12" s="672"/>
      <c r="C12" s="673"/>
      <c r="D12" s="673"/>
      <c r="E12" s="673"/>
      <c r="F12" s="673"/>
      <c r="G12" s="673"/>
      <c r="H12" s="673"/>
      <c r="I12" s="673"/>
      <c r="J12" s="673"/>
      <c r="K12" s="673"/>
      <c r="L12" s="673"/>
      <c r="M12" s="674"/>
      <c r="N12" s="675"/>
      <c r="O12" s="675"/>
      <c r="P12" s="675"/>
      <c r="Q12" s="675"/>
      <c r="R12" s="675"/>
      <c r="S12" s="675"/>
      <c r="T12" s="675"/>
      <c r="U12" s="675"/>
      <c r="V12" s="676"/>
      <c r="W12" s="677"/>
      <c r="X12" s="674"/>
      <c r="Y12" s="676"/>
      <c r="Z12" s="676"/>
      <c r="AA12" s="677"/>
      <c r="AB12" s="674"/>
      <c r="AC12" s="676"/>
      <c r="AD12" s="676"/>
      <c r="AE12" s="676"/>
      <c r="AF12" s="676"/>
      <c r="AG12" s="676"/>
      <c r="AH12" s="676"/>
      <c r="AI12" s="676"/>
      <c r="AJ12" s="676"/>
      <c r="AK12" s="676"/>
      <c r="AL12" s="677"/>
      <c r="AM12" s="669"/>
      <c r="AN12" s="670"/>
      <c r="AO12" s="670"/>
      <c r="AP12" s="670"/>
      <c r="AQ12" s="670"/>
      <c r="AR12" s="670"/>
      <c r="AS12" s="670"/>
      <c r="AT12" s="670"/>
      <c r="AU12" s="669"/>
      <c r="AV12" s="670"/>
      <c r="AW12" s="670"/>
      <c r="AX12" s="670"/>
      <c r="AY12" s="670"/>
      <c r="AZ12" s="670"/>
      <c r="BB12" s="151" t="s">
        <v>164</v>
      </c>
      <c r="BC12" s="155" t="s">
        <v>172</v>
      </c>
    </row>
    <row r="13" spans="1:55" ht="20.100000000000001" customHeight="1">
      <c r="A13" s="663"/>
      <c r="B13" s="663"/>
      <c r="C13" s="664"/>
      <c r="D13" s="664"/>
      <c r="E13" s="664"/>
      <c r="F13" s="664"/>
      <c r="G13" s="664"/>
      <c r="H13" s="664"/>
      <c r="I13" s="664"/>
      <c r="J13" s="664"/>
      <c r="K13" s="664"/>
      <c r="L13" s="664"/>
      <c r="M13" s="665"/>
      <c r="N13" s="666"/>
      <c r="O13" s="666"/>
      <c r="P13" s="666"/>
      <c r="Q13" s="666"/>
      <c r="R13" s="666"/>
      <c r="S13" s="666"/>
      <c r="T13" s="666"/>
      <c r="U13" s="666"/>
      <c r="V13" s="667"/>
      <c r="W13" s="668"/>
      <c r="X13" s="665"/>
      <c r="Y13" s="667"/>
      <c r="Z13" s="667"/>
      <c r="AA13" s="668"/>
      <c r="AB13" s="665"/>
      <c r="AC13" s="667"/>
      <c r="AD13" s="667"/>
      <c r="AE13" s="667"/>
      <c r="AF13" s="667"/>
      <c r="AG13" s="667"/>
      <c r="AH13" s="667"/>
      <c r="AI13" s="667"/>
      <c r="AJ13" s="667"/>
      <c r="AK13" s="667"/>
      <c r="AL13" s="668"/>
      <c r="AM13" s="661"/>
      <c r="AN13" s="662"/>
      <c r="AO13" s="662"/>
      <c r="AP13" s="662"/>
      <c r="AQ13" s="662"/>
      <c r="AR13" s="662"/>
      <c r="AS13" s="662"/>
      <c r="AT13" s="662"/>
      <c r="AU13" s="661"/>
      <c r="AV13" s="662"/>
      <c r="AW13" s="662"/>
      <c r="AX13" s="662"/>
      <c r="AY13" s="662"/>
      <c r="AZ13" s="662"/>
      <c r="BB13" s="151" t="s">
        <v>165</v>
      </c>
      <c r="BC13" s="155" t="s">
        <v>173</v>
      </c>
    </row>
    <row r="14" spans="1:55" ht="20.100000000000001" customHeight="1">
      <c r="A14" s="663"/>
      <c r="B14" s="663"/>
      <c r="C14" s="664"/>
      <c r="D14" s="664"/>
      <c r="E14" s="664"/>
      <c r="F14" s="664"/>
      <c r="G14" s="664"/>
      <c r="H14" s="664"/>
      <c r="I14" s="664"/>
      <c r="J14" s="664"/>
      <c r="K14" s="664"/>
      <c r="L14" s="664"/>
      <c r="M14" s="665"/>
      <c r="N14" s="666"/>
      <c r="O14" s="666"/>
      <c r="P14" s="666"/>
      <c r="Q14" s="666"/>
      <c r="R14" s="666"/>
      <c r="S14" s="666"/>
      <c r="T14" s="666"/>
      <c r="U14" s="666"/>
      <c r="V14" s="667"/>
      <c r="W14" s="668"/>
      <c r="X14" s="665"/>
      <c r="Y14" s="667"/>
      <c r="Z14" s="667"/>
      <c r="AA14" s="668"/>
      <c r="AB14" s="665"/>
      <c r="AC14" s="667"/>
      <c r="AD14" s="667"/>
      <c r="AE14" s="667"/>
      <c r="AF14" s="667"/>
      <c r="AG14" s="667"/>
      <c r="AH14" s="667"/>
      <c r="AI14" s="667"/>
      <c r="AJ14" s="667"/>
      <c r="AK14" s="667"/>
      <c r="AL14" s="668"/>
      <c r="AM14" s="661"/>
      <c r="AN14" s="662"/>
      <c r="AO14" s="662"/>
      <c r="AP14" s="662"/>
      <c r="AQ14" s="662"/>
      <c r="AR14" s="662"/>
      <c r="AS14" s="662"/>
      <c r="AT14" s="662"/>
      <c r="AU14" s="661"/>
      <c r="AV14" s="662"/>
      <c r="AW14" s="662"/>
      <c r="AX14" s="662"/>
      <c r="AY14" s="662"/>
      <c r="AZ14" s="662"/>
      <c r="BB14" s="151" t="s">
        <v>166</v>
      </c>
      <c r="BC14" s="155" t="s">
        <v>174</v>
      </c>
    </row>
    <row r="15" spans="1:55" ht="20.100000000000001" customHeight="1">
      <c r="A15" s="663"/>
      <c r="B15" s="663"/>
      <c r="C15" s="664"/>
      <c r="D15" s="664"/>
      <c r="E15" s="664"/>
      <c r="F15" s="664"/>
      <c r="G15" s="664"/>
      <c r="H15" s="664"/>
      <c r="I15" s="664"/>
      <c r="J15" s="664"/>
      <c r="K15" s="664"/>
      <c r="L15" s="664"/>
      <c r="M15" s="665"/>
      <c r="N15" s="666"/>
      <c r="O15" s="666"/>
      <c r="P15" s="666"/>
      <c r="Q15" s="666"/>
      <c r="R15" s="666"/>
      <c r="S15" s="666"/>
      <c r="T15" s="666"/>
      <c r="U15" s="666"/>
      <c r="V15" s="667"/>
      <c r="W15" s="668"/>
      <c r="X15" s="665"/>
      <c r="Y15" s="667"/>
      <c r="Z15" s="667"/>
      <c r="AA15" s="668"/>
      <c r="AB15" s="665"/>
      <c r="AC15" s="667"/>
      <c r="AD15" s="667"/>
      <c r="AE15" s="667"/>
      <c r="AF15" s="667"/>
      <c r="AG15" s="667"/>
      <c r="AH15" s="667"/>
      <c r="AI15" s="667"/>
      <c r="AJ15" s="667"/>
      <c r="AK15" s="667"/>
      <c r="AL15" s="668"/>
      <c r="AM15" s="661"/>
      <c r="AN15" s="662"/>
      <c r="AO15" s="662"/>
      <c r="AP15" s="662"/>
      <c r="AQ15" s="662"/>
      <c r="AR15" s="662"/>
      <c r="AS15" s="662"/>
      <c r="AT15" s="662"/>
      <c r="AU15" s="661"/>
      <c r="AV15" s="662"/>
      <c r="AW15" s="662"/>
      <c r="AX15" s="662"/>
      <c r="AY15" s="662"/>
      <c r="AZ15" s="662"/>
      <c r="BB15" s="151" t="s">
        <v>167</v>
      </c>
      <c r="BC15" s="155" t="s">
        <v>175</v>
      </c>
    </row>
    <row r="16" spans="1:55" ht="20.100000000000001" customHeight="1">
      <c r="A16" s="663"/>
      <c r="B16" s="663"/>
      <c r="C16" s="664"/>
      <c r="D16" s="664"/>
      <c r="E16" s="664"/>
      <c r="F16" s="664"/>
      <c r="G16" s="664"/>
      <c r="H16" s="664"/>
      <c r="I16" s="664"/>
      <c r="J16" s="664"/>
      <c r="K16" s="664"/>
      <c r="L16" s="664"/>
      <c r="M16" s="665"/>
      <c r="N16" s="666"/>
      <c r="O16" s="666"/>
      <c r="P16" s="666"/>
      <c r="Q16" s="666"/>
      <c r="R16" s="666"/>
      <c r="S16" s="666"/>
      <c r="T16" s="666"/>
      <c r="U16" s="666"/>
      <c r="V16" s="667"/>
      <c r="W16" s="668"/>
      <c r="X16" s="665"/>
      <c r="Y16" s="667"/>
      <c r="Z16" s="667"/>
      <c r="AA16" s="668"/>
      <c r="AB16" s="665"/>
      <c r="AC16" s="667"/>
      <c r="AD16" s="667"/>
      <c r="AE16" s="667"/>
      <c r="AF16" s="667"/>
      <c r="AG16" s="667"/>
      <c r="AH16" s="667"/>
      <c r="AI16" s="667"/>
      <c r="AJ16" s="667"/>
      <c r="AK16" s="667"/>
      <c r="AL16" s="668"/>
      <c r="AM16" s="661"/>
      <c r="AN16" s="662"/>
      <c r="AO16" s="662"/>
      <c r="AP16" s="662"/>
      <c r="AQ16" s="662"/>
      <c r="AR16" s="662"/>
      <c r="AS16" s="662"/>
      <c r="AT16" s="662"/>
      <c r="AU16" s="661"/>
      <c r="AV16" s="662"/>
      <c r="AW16" s="662"/>
      <c r="AX16" s="662"/>
      <c r="AY16" s="662"/>
      <c r="AZ16" s="662"/>
      <c r="BB16" s="151" t="s">
        <v>161</v>
      </c>
      <c r="BC16" s="155" t="s">
        <v>170</v>
      </c>
    </row>
    <row r="17" spans="1:55" ht="20.100000000000001" customHeight="1">
      <c r="A17" s="663"/>
      <c r="B17" s="663"/>
      <c r="C17" s="664"/>
      <c r="D17" s="664"/>
      <c r="E17" s="664"/>
      <c r="F17" s="664"/>
      <c r="G17" s="664"/>
      <c r="H17" s="664"/>
      <c r="I17" s="664"/>
      <c r="J17" s="664"/>
      <c r="K17" s="664"/>
      <c r="L17" s="664"/>
      <c r="M17" s="665"/>
      <c r="N17" s="666"/>
      <c r="O17" s="666"/>
      <c r="P17" s="666"/>
      <c r="Q17" s="666"/>
      <c r="R17" s="666"/>
      <c r="S17" s="666"/>
      <c r="T17" s="666"/>
      <c r="U17" s="666"/>
      <c r="V17" s="667"/>
      <c r="W17" s="668"/>
      <c r="X17" s="665"/>
      <c r="Y17" s="667"/>
      <c r="Z17" s="667"/>
      <c r="AA17" s="668"/>
      <c r="AB17" s="665"/>
      <c r="AC17" s="667"/>
      <c r="AD17" s="667"/>
      <c r="AE17" s="667"/>
      <c r="AF17" s="667"/>
      <c r="AG17" s="667"/>
      <c r="AH17" s="667"/>
      <c r="AI17" s="667"/>
      <c r="AJ17" s="667"/>
      <c r="AK17" s="667"/>
      <c r="AL17" s="668"/>
      <c r="AM17" s="661"/>
      <c r="AN17" s="662"/>
      <c r="AO17" s="662"/>
      <c r="AP17" s="662"/>
      <c r="AQ17" s="662"/>
      <c r="AR17" s="662"/>
      <c r="AS17" s="662"/>
      <c r="AT17" s="662"/>
      <c r="AU17" s="661"/>
      <c r="AV17" s="662"/>
      <c r="AW17" s="662"/>
      <c r="AX17" s="662"/>
      <c r="AY17" s="662"/>
      <c r="AZ17" s="662"/>
      <c r="BB17" s="151" t="s">
        <v>168</v>
      </c>
      <c r="BC17" s="155"/>
    </row>
    <row r="18" spans="1:55" ht="20.100000000000001" customHeight="1">
      <c r="A18" s="663"/>
      <c r="B18" s="663"/>
      <c r="C18" s="664"/>
      <c r="D18" s="664"/>
      <c r="E18" s="664"/>
      <c r="F18" s="664"/>
      <c r="G18" s="664"/>
      <c r="H18" s="664"/>
      <c r="I18" s="664"/>
      <c r="J18" s="664"/>
      <c r="K18" s="664"/>
      <c r="L18" s="664"/>
      <c r="M18" s="665"/>
      <c r="N18" s="666"/>
      <c r="O18" s="666"/>
      <c r="P18" s="666"/>
      <c r="Q18" s="666"/>
      <c r="R18" s="666"/>
      <c r="S18" s="666"/>
      <c r="T18" s="666"/>
      <c r="U18" s="666"/>
      <c r="V18" s="667"/>
      <c r="W18" s="668"/>
      <c r="X18" s="665"/>
      <c r="Y18" s="667"/>
      <c r="Z18" s="667"/>
      <c r="AA18" s="668"/>
      <c r="AB18" s="665"/>
      <c r="AC18" s="667"/>
      <c r="AD18" s="667"/>
      <c r="AE18" s="667"/>
      <c r="AF18" s="667"/>
      <c r="AG18" s="667"/>
      <c r="AH18" s="667"/>
      <c r="AI18" s="667"/>
      <c r="AJ18" s="667"/>
      <c r="AK18" s="667"/>
      <c r="AL18" s="668"/>
      <c r="AM18" s="661"/>
      <c r="AN18" s="662"/>
      <c r="AO18" s="662"/>
      <c r="AP18" s="662"/>
      <c r="AQ18" s="662"/>
      <c r="AR18" s="662"/>
      <c r="AS18" s="662"/>
      <c r="AT18" s="662"/>
      <c r="AU18" s="661"/>
      <c r="AV18" s="662"/>
      <c r="AW18" s="662"/>
      <c r="AX18" s="662"/>
      <c r="AY18" s="662"/>
      <c r="AZ18" s="662"/>
      <c r="BB18" s="151" t="s">
        <v>169</v>
      </c>
      <c r="BC18" s="155"/>
    </row>
    <row r="19" spans="1:55" ht="20.100000000000001" customHeight="1">
      <c r="A19" s="663"/>
      <c r="B19" s="663"/>
      <c r="C19" s="664"/>
      <c r="D19" s="664"/>
      <c r="E19" s="664"/>
      <c r="F19" s="664"/>
      <c r="G19" s="664"/>
      <c r="H19" s="664"/>
      <c r="I19" s="664"/>
      <c r="J19" s="664"/>
      <c r="K19" s="664"/>
      <c r="L19" s="664"/>
      <c r="M19" s="665"/>
      <c r="N19" s="666"/>
      <c r="O19" s="666"/>
      <c r="P19" s="666"/>
      <c r="Q19" s="666"/>
      <c r="R19" s="666"/>
      <c r="S19" s="666"/>
      <c r="T19" s="666"/>
      <c r="U19" s="666"/>
      <c r="V19" s="667"/>
      <c r="W19" s="668"/>
      <c r="X19" s="665"/>
      <c r="Y19" s="667"/>
      <c r="Z19" s="667"/>
      <c r="AA19" s="668"/>
      <c r="AB19" s="665"/>
      <c r="AC19" s="667"/>
      <c r="AD19" s="667"/>
      <c r="AE19" s="667"/>
      <c r="AF19" s="667"/>
      <c r="AG19" s="667"/>
      <c r="AH19" s="667"/>
      <c r="AI19" s="667"/>
      <c r="AJ19" s="667"/>
      <c r="AK19" s="667"/>
      <c r="AL19" s="668"/>
      <c r="AM19" s="661"/>
      <c r="AN19" s="662"/>
      <c r="AO19" s="662"/>
      <c r="AP19" s="662"/>
      <c r="AQ19" s="662"/>
      <c r="AR19" s="662"/>
      <c r="AS19" s="662"/>
      <c r="AT19" s="662"/>
      <c r="AU19" s="661"/>
      <c r="AV19" s="662"/>
      <c r="AW19" s="662"/>
      <c r="AX19" s="662"/>
      <c r="AY19" s="662"/>
      <c r="AZ19" s="662"/>
      <c r="BB19" s="151" t="s">
        <v>170</v>
      </c>
      <c r="BC19" s="155"/>
    </row>
    <row r="20" spans="1:55" ht="20.100000000000001" customHeight="1">
      <c r="A20" s="663"/>
      <c r="B20" s="663"/>
      <c r="C20" s="664"/>
      <c r="D20" s="664"/>
      <c r="E20" s="664"/>
      <c r="F20" s="664"/>
      <c r="G20" s="664"/>
      <c r="H20" s="664"/>
      <c r="I20" s="664"/>
      <c r="J20" s="664"/>
      <c r="K20" s="664"/>
      <c r="L20" s="664"/>
      <c r="M20" s="665"/>
      <c r="N20" s="666"/>
      <c r="O20" s="666"/>
      <c r="P20" s="666"/>
      <c r="Q20" s="666"/>
      <c r="R20" s="666"/>
      <c r="S20" s="666"/>
      <c r="T20" s="666"/>
      <c r="U20" s="666"/>
      <c r="V20" s="667"/>
      <c r="W20" s="668"/>
      <c r="X20" s="665"/>
      <c r="Y20" s="667"/>
      <c r="Z20" s="667"/>
      <c r="AA20" s="668"/>
      <c r="AB20" s="665"/>
      <c r="AC20" s="667"/>
      <c r="AD20" s="667"/>
      <c r="AE20" s="667"/>
      <c r="AF20" s="667"/>
      <c r="AG20" s="667"/>
      <c r="AH20" s="667"/>
      <c r="AI20" s="667"/>
      <c r="AJ20" s="667"/>
      <c r="AK20" s="667"/>
      <c r="AL20" s="668"/>
      <c r="AM20" s="661"/>
      <c r="AN20" s="662"/>
      <c r="AO20" s="662"/>
      <c r="AP20" s="662"/>
      <c r="AQ20" s="662"/>
      <c r="AR20" s="662"/>
      <c r="AS20" s="662"/>
      <c r="AT20" s="662"/>
      <c r="AU20" s="661"/>
      <c r="AV20" s="662"/>
      <c r="AW20" s="662"/>
      <c r="AX20" s="662"/>
      <c r="AY20" s="662"/>
      <c r="AZ20" s="662"/>
    </row>
    <row r="21" spans="1:55" ht="20.100000000000001" customHeight="1">
      <c r="A21" s="663"/>
      <c r="B21" s="663"/>
      <c r="C21" s="664"/>
      <c r="D21" s="664"/>
      <c r="E21" s="664"/>
      <c r="F21" s="664"/>
      <c r="G21" s="664"/>
      <c r="H21" s="664"/>
      <c r="I21" s="664"/>
      <c r="J21" s="664"/>
      <c r="K21" s="664"/>
      <c r="L21" s="664"/>
      <c r="M21" s="665"/>
      <c r="N21" s="666"/>
      <c r="O21" s="666"/>
      <c r="P21" s="666"/>
      <c r="Q21" s="666"/>
      <c r="R21" s="666"/>
      <c r="S21" s="666"/>
      <c r="T21" s="666"/>
      <c r="U21" s="666"/>
      <c r="V21" s="667"/>
      <c r="W21" s="668"/>
      <c r="X21" s="665"/>
      <c r="Y21" s="667"/>
      <c r="Z21" s="667"/>
      <c r="AA21" s="668"/>
      <c r="AB21" s="665"/>
      <c r="AC21" s="667"/>
      <c r="AD21" s="667"/>
      <c r="AE21" s="667"/>
      <c r="AF21" s="667"/>
      <c r="AG21" s="667"/>
      <c r="AH21" s="667"/>
      <c r="AI21" s="667"/>
      <c r="AJ21" s="667"/>
      <c r="AK21" s="667"/>
      <c r="AL21" s="668"/>
      <c r="AM21" s="661"/>
      <c r="AN21" s="662"/>
      <c r="AO21" s="662"/>
      <c r="AP21" s="662"/>
      <c r="AQ21" s="662"/>
      <c r="AR21" s="662"/>
      <c r="AS21" s="662"/>
      <c r="AT21" s="662"/>
      <c r="AU21" s="661"/>
      <c r="AV21" s="662"/>
      <c r="AW21" s="662"/>
      <c r="AX21" s="662"/>
      <c r="AY21" s="662"/>
      <c r="AZ21" s="662"/>
    </row>
    <row r="22" spans="1:55" ht="20.100000000000001" customHeight="1">
      <c r="A22" s="663"/>
      <c r="B22" s="663"/>
      <c r="C22" s="664"/>
      <c r="D22" s="664"/>
      <c r="E22" s="664"/>
      <c r="F22" s="664"/>
      <c r="G22" s="664"/>
      <c r="H22" s="664"/>
      <c r="I22" s="664"/>
      <c r="J22" s="664"/>
      <c r="K22" s="664"/>
      <c r="L22" s="664"/>
      <c r="M22" s="665"/>
      <c r="N22" s="666"/>
      <c r="O22" s="666"/>
      <c r="P22" s="666"/>
      <c r="Q22" s="666"/>
      <c r="R22" s="666"/>
      <c r="S22" s="666"/>
      <c r="T22" s="666"/>
      <c r="U22" s="666"/>
      <c r="V22" s="667"/>
      <c r="W22" s="668"/>
      <c r="X22" s="665"/>
      <c r="Y22" s="667"/>
      <c r="Z22" s="667"/>
      <c r="AA22" s="668"/>
      <c r="AB22" s="665"/>
      <c r="AC22" s="667"/>
      <c r="AD22" s="667"/>
      <c r="AE22" s="667"/>
      <c r="AF22" s="667"/>
      <c r="AG22" s="667"/>
      <c r="AH22" s="667"/>
      <c r="AI22" s="667"/>
      <c r="AJ22" s="667"/>
      <c r="AK22" s="667"/>
      <c r="AL22" s="668"/>
      <c r="AM22" s="661"/>
      <c r="AN22" s="662"/>
      <c r="AO22" s="662"/>
      <c r="AP22" s="662"/>
      <c r="AQ22" s="662"/>
      <c r="AR22" s="662"/>
      <c r="AS22" s="662"/>
      <c r="AT22" s="662"/>
      <c r="AU22" s="661"/>
      <c r="AV22" s="662"/>
      <c r="AW22" s="662"/>
      <c r="AX22" s="662"/>
      <c r="AY22" s="662"/>
      <c r="AZ22" s="662"/>
    </row>
    <row r="23" spans="1:55" ht="20.100000000000001" customHeight="1">
      <c r="A23" s="663"/>
      <c r="B23" s="663"/>
      <c r="C23" s="664"/>
      <c r="D23" s="664"/>
      <c r="E23" s="664"/>
      <c r="F23" s="664"/>
      <c r="G23" s="664"/>
      <c r="H23" s="664"/>
      <c r="I23" s="664"/>
      <c r="J23" s="664"/>
      <c r="K23" s="664"/>
      <c r="L23" s="664"/>
      <c r="M23" s="665"/>
      <c r="N23" s="666"/>
      <c r="O23" s="666"/>
      <c r="P23" s="666"/>
      <c r="Q23" s="666"/>
      <c r="R23" s="666"/>
      <c r="S23" s="666"/>
      <c r="T23" s="666"/>
      <c r="U23" s="666"/>
      <c r="V23" s="667"/>
      <c r="W23" s="668"/>
      <c r="X23" s="665"/>
      <c r="Y23" s="667"/>
      <c r="Z23" s="667"/>
      <c r="AA23" s="668"/>
      <c r="AB23" s="665"/>
      <c r="AC23" s="667"/>
      <c r="AD23" s="667"/>
      <c r="AE23" s="667"/>
      <c r="AF23" s="667"/>
      <c r="AG23" s="667"/>
      <c r="AH23" s="667"/>
      <c r="AI23" s="667"/>
      <c r="AJ23" s="667"/>
      <c r="AK23" s="667"/>
      <c r="AL23" s="668"/>
      <c r="AM23" s="661"/>
      <c r="AN23" s="662"/>
      <c r="AO23" s="662"/>
      <c r="AP23" s="662"/>
      <c r="AQ23" s="662"/>
      <c r="AR23" s="662"/>
      <c r="AS23" s="662"/>
      <c r="AT23" s="662"/>
      <c r="AU23" s="661"/>
      <c r="AV23" s="662"/>
      <c r="AW23" s="662"/>
      <c r="AX23" s="662"/>
      <c r="AY23" s="662"/>
      <c r="AZ23" s="662"/>
    </row>
    <row r="24" spans="1:55" ht="20.100000000000001" customHeight="1">
      <c r="A24" s="663"/>
      <c r="B24" s="663"/>
      <c r="C24" s="664"/>
      <c r="D24" s="664"/>
      <c r="E24" s="664"/>
      <c r="F24" s="664"/>
      <c r="G24" s="664"/>
      <c r="H24" s="664"/>
      <c r="I24" s="664"/>
      <c r="J24" s="664"/>
      <c r="K24" s="664"/>
      <c r="L24" s="664"/>
      <c r="M24" s="665"/>
      <c r="N24" s="666"/>
      <c r="O24" s="666"/>
      <c r="P24" s="666"/>
      <c r="Q24" s="666"/>
      <c r="R24" s="666"/>
      <c r="S24" s="666"/>
      <c r="T24" s="666"/>
      <c r="U24" s="666"/>
      <c r="V24" s="667"/>
      <c r="W24" s="668"/>
      <c r="X24" s="665"/>
      <c r="Y24" s="667"/>
      <c r="Z24" s="667"/>
      <c r="AA24" s="668"/>
      <c r="AB24" s="665"/>
      <c r="AC24" s="667"/>
      <c r="AD24" s="667"/>
      <c r="AE24" s="667"/>
      <c r="AF24" s="667"/>
      <c r="AG24" s="667"/>
      <c r="AH24" s="667"/>
      <c r="AI24" s="667"/>
      <c r="AJ24" s="667"/>
      <c r="AK24" s="667"/>
      <c r="AL24" s="668"/>
      <c r="AM24" s="661"/>
      <c r="AN24" s="662"/>
      <c r="AO24" s="662"/>
      <c r="AP24" s="662"/>
      <c r="AQ24" s="662"/>
      <c r="AR24" s="662"/>
      <c r="AS24" s="662"/>
      <c r="AT24" s="662"/>
      <c r="AU24" s="661"/>
      <c r="AV24" s="662"/>
      <c r="AW24" s="662"/>
      <c r="AX24" s="662"/>
      <c r="AY24" s="662"/>
      <c r="AZ24" s="662"/>
    </row>
    <row r="25" spans="1:55" ht="20.100000000000001" customHeight="1">
      <c r="A25" s="663"/>
      <c r="B25" s="663"/>
      <c r="C25" s="664"/>
      <c r="D25" s="664"/>
      <c r="E25" s="664"/>
      <c r="F25" s="664"/>
      <c r="G25" s="664"/>
      <c r="H25" s="664"/>
      <c r="I25" s="664"/>
      <c r="J25" s="664"/>
      <c r="K25" s="664"/>
      <c r="L25" s="664"/>
      <c r="M25" s="665"/>
      <c r="N25" s="666"/>
      <c r="O25" s="666"/>
      <c r="P25" s="666"/>
      <c r="Q25" s="666"/>
      <c r="R25" s="666"/>
      <c r="S25" s="666"/>
      <c r="T25" s="666"/>
      <c r="U25" s="666"/>
      <c r="V25" s="667"/>
      <c r="W25" s="668"/>
      <c r="X25" s="665"/>
      <c r="Y25" s="667"/>
      <c r="Z25" s="667"/>
      <c r="AA25" s="668"/>
      <c r="AB25" s="665"/>
      <c r="AC25" s="667"/>
      <c r="AD25" s="667"/>
      <c r="AE25" s="667"/>
      <c r="AF25" s="667"/>
      <c r="AG25" s="667"/>
      <c r="AH25" s="667"/>
      <c r="AI25" s="667"/>
      <c r="AJ25" s="667"/>
      <c r="AK25" s="667"/>
      <c r="AL25" s="668"/>
      <c r="AM25" s="661"/>
      <c r="AN25" s="662"/>
      <c r="AO25" s="662"/>
      <c r="AP25" s="662"/>
      <c r="AQ25" s="662"/>
      <c r="AR25" s="662"/>
      <c r="AS25" s="662"/>
      <c r="AT25" s="662"/>
      <c r="AU25" s="661"/>
      <c r="AV25" s="662"/>
      <c r="AW25" s="662"/>
      <c r="AX25" s="662"/>
      <c r="AY25" s="662"/>
      <c r="AZ25" s="662"/>
    </row>
    <row r="26" spans="1:55" ht="20.100000000000001" customHeight="1">
      <c r="A26" s="655"/>
      <c r="B26" s="655"/>
      <c r="C26" s="656"/>
      <c r="D26" s="656"/>
      <c r="E26" s="656"/>
      <c r="F26" s="656"/>
      <c r="G26" s="656"/>
      <c r="H26" s="656"/>
      <c r="I26" s="656"/>
      <c r="J26" s="656"/>
      <c r="K26" s="656"/>
      <c r="L26" s="656"/>
      <c r="M26" s="657"/>
      <c r="N26" s="658"/>
      <c r="O26" s="658"/>
      <c r="P26" s="658"/>
      <c r="Q26" s="658"/>
      <c r="R26" s="658"/>
      <c r="S26" s="658"/>
      <c r="T26" s="658"/>
      <c r="U26" s="658"/>
      <c r="V26" s="659"/>
      <c r="W26" s="660"/>
      <c r="X26" s="657"/>
      <c r="Y26" s="659"/>
      <c r="Z26" s="659"/>
      <c r="AA26" s="660"/>
      <c r="AB26" s="657"/>
      <c r="AC26" s="659"/>
      <c r="AD26" s="659"/>
      <c r="AE26" s="659"/>
      <c r="AF26" s="659"/>
      <c r="AG26" s="659"/>
      <c r="AH26" s="659"/>
      <c r="AI26" s="659"/>
      <c r="AJ26" s="659"/>
      <c r="AK26" s="659"/>
      <c r="AL26" s="660"/>
      <c r="AM26" s="645"/>
      <c r="AN26" s="646"/>
      <c r="AO26" s="646"/>
      <c r="AP26" s="646"/>
      <c r="AQ26" s="646"/>
      <c r="AR26" s="646"/>
      <c r="AS26" s="646"/>
      <c r="AT26" s="646"/>
      <c r="AU26" s="645"/>
      <c r="AV26" s="646"/>
      <c r="AW26" s="646"/>
      <c r="AX26" s="646"/>
      <c r="AY26" s="646"/>
      <c r="AZ26" s="646"/>
    </row>
    <row r="27" spans="1:55" ht="20.100000000000001" customHeight="1">
      <c r="A27" s="647"/>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7"/>
      <c r="AJ27" s="647"/>
      <c r="AK27" s="647"/>
      <c r="AL27" s="647"/>
      <c r="AM27" s="647"/>
      <c r="AN27" s="647"/>
      <c r="AO27" s="647"/>
      <c r="AP27" s="647"/>
      <c r="AQ27" s="647"/>
      <c r="AR27" s="647"/>
      <c r="AS27" s="647"/>
      <c r="AT27" s="647"/>
      <c r="AU27" s="647"/>
      <c r="AV27" s="647"/>
      <c r="AW27" s="647"/>
      <c r="AX27" s="647"/>
      <c r="AY27" s="647"/>
      <c r="AZ27" s="647"/>
    </row>
    <row r="28" spans="1:55" ht="20.100000000000001" customHeight="1">
      <c r="A28" s="648"/>
      <c r="B28" s="648"/>
      <c r="C28" s="648"/>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row>
    <row r="29" spans="1:55" ht="20.100000000000001" customHeight="1"/>
  </sheetData>
  <mergeCells count="141">
    <mergeCell ref="A1:AZ1"/>
    <mergeCell ref="A2:AZ2"/>
    <mergeCell ref="A3:C3"/>
    <mergeCell ref="AQ3:AZ3"/>
    <mergeCell ref="AP4:AS4"/>
    <mergeCell ref="AT4:AZ4"/>
    <mergeCell ref="A5:M5"/>
    <mergeCell ref="AP5:AS5"/>
    <mergeCell ref="AT5:AZ5"/>
    <mergeCell ref="A6:M6"/>
    <mergeCell ref="N6:AA6"/>
    <mergeCell ref="AB6:AE6"/>
    <mergeCell ref="AF6:AL6"/>
    <mergeCell ref="A7:M7"/>
    <mergeCell ref="N7:AA7"/>
    <mergeCell ref="A10:B11"/>
    <mergeCell ref="C10:L11"/>
    <mergeCell ref="M10:AA10"/>
    <mergeCell ref="AB10:AT10"/>
    <mergeCell ref="M11:W11"/>
    <mergeCell ref="X11:AA11"/>
    <mergeCell ref="AB11:AL11"/>
    <mergeCell ref="AM11:AT11"/>
    <mergeCell ref="AB7:AE7"/>
    <mergeCell ref="AF7:AL7"/>
    <mergeCell ref="A8:M8"/>
    <mergeCell ref="N8:AA8"/>
    <mergeCell ref="AB8:AE8"/>
    <mergeCell ref="AF8:AZ8"/>
    <mergeCell ref="AM6:AS6"/>
    <mergeCell ref="AM7:AS7"/>
    <mergeCell ref="AT6:AZ6"/>
    <mergeCell ref="AT7:AZ7"/>
    <mergeCell ref="AU12:AZ12"/>
    <mergeCell ref="A13:B13"/>
    <mergeCell ref="C13:L13"/>
    <mergeCell ref="M13:W13"/>
    <mergeCell ref="X13:AA13"/>
    <mergeCell ref="AB13:AL13"/>
    <mergeCell ref="AM13:AT13"/>
    <mergeCell ref="AU13:AZ13"/>
    <mergeCell ref="A12:B12"/>
    <mergeCell ref="C12:L12"/>
    <mergeCell ref="M12:W12"/>
    <mergeCell ref="X12:AA12"/>
    <mergeCell ref="AB12:AL12"/>
    <mergeCell ref="AM12:AT12"/>
    <mergeCell ref="AU14:AZ14"/>
    <mergeCell ref="A15:B15"/>
    <mergeCell ref="C15:L15"/>
    <mergeCell ref="M15:W15"/>
    <mergeCell ref="X15:AA15"/>
    <mergeCell ref="AB15:AL15"/>
    <mergeCell ref="AM15:AT15"/>
    <mergeCell ref="AU15:AZ15"/>
    <mergeCell ref="A14:B14"/>
    <mergeCell ref="C14:L14"/>
    <mergeCell ref="M14:W14"/>
    <mergeCell ref="X14:AA14"/>
    <mergeCell ref="AB14:AL14"/>
    <mergeCell ref="AM14:AT14"/>
    <mergeCell ref="AU16:AZ16"/>
    <mergeCell ref="A17:B17"/>
    <mergeCell ref="C17:L17"/>
    <mergeCell ref="M17:W17"/>
    <mergeCell ref="X17:AA17"/>
    <mergeCell ref="AB17:AL17"/>
    <mergeCell ref="AM17:AT17"/>
    <mergeCell ref="AU17:AZ17"/>
    <mergeCell ref="A16:B16"/>
    <mergeCell ref="C16:L16"/>
    <mergeCell ref="M16:W16"/>
    <mergeCell ref="X16:AA16"/>
    <mergeCell ref="AB16:AL16"/>
    <mergeCell ref="AM16:AT16"/>
    <mergeCell ref="AU18:AZ18"/>
    <mergeCell ref="A19:B19"/>
    <mergeCell ref="C19:L19"/>
    <mergeCell ref="M19:W19"/>
    <mergeCell ref="X19:AA19"/>
    <mergeCell ref="AB19:AL19"/>
    <mergeCell ref="AM19:AT19"/>
    <mergeCell ref="AU19:AZ19"/>
    <mergeCell ref="A18:B18"/>
    <mergeCell ref="C18:L18"/>
    <mergeCell ref="M18:W18"/>
    <mergeCell ref="X18:AA18"/>
    <mergeCell ref="AB18:AL18"/>
    <mergeCell ref="AM18:AT18"/>
    <mergeCell ref="AU20:AZ20"/>
    <mergeCell ref="A21:B21"/>
    <mergeCell ref="C21:L21"/>
    <mergeCell ref="M21:W21"/>
    <mergeCell ref="X21:AA21"/>
    <mergeCell ref="AB21:AL21"/>
    <mergeCell ref="AM21:AT21"/>
    <mergeCell ref="AU21:AZ21"/>
    <mergeCell ref="A20:B20"/>
    <mergeCell ref="C20:L20"/>
    <mergeCell ref="M20:W20"/>
    <mergeCell ref="X20:AA20"/>
    <mergeCell ref="AB20:AL20"/>
    <mergeCell ref="AM20:AT20"/>
    <mergeCell ref="AU22:AZ22"/>
    <mergeCell ref="A23:B23"/>
    <mergeCell ref="C23:L23"/>
    <mergeCell ref="M23:W23"/>
    <mergeCell ref="X23:AA23"/>
    <mergeCell ref="AB23:AL23"/>
    <mergeCell ref="AM23:AT23"/>
    <mergeCell ref="AU23:AZ23"/>
    <mergeCell ref="A22:B22"/>
    <mergeCell ref="C22:L22"/>
    <mergeCell ref="M22:W22"/>
    <mergeCell ref="X22:AA22"/>
    <mergeCell ref="AB22:AL22"/>
    <mergeCell ref="AM22:AT22"/>
    <mergeCell ref="AU26:AZ26"/>
    <mergeCell ref="A27:AZ27"/>
    <mergeCell ref="A28:AZ28"/>
    <mergeCell ref="AU10:AZ11"/>
    <mergeCell ref="A26:B26"/>
    <mergeCell ref="C26:L26"/>
    <mergeCell ref="M26:W26"/>
    <mergeCell ref="X26:AA26"/>
    <mergeCell ref="AB26:AL26"/>
    <mergeCell ref="AM26:AT26"/>
    <mergeCell ref="AU24:AZ24"/>
    <mergeCell ref="A25:B25"/>
    <mergeCell ref="C25:L25"/>
    <mergeCell ref="M25:W25"/>
    <mergeCell ref="X25:AA25"/>
    <mergeCell ref="AB25:AL25"/>
    <mergeCell ref="AM25:AT25"/>
    <mergeCell ref="AU25:AZ25"/>
    <mergeCell ref="A24:B24"/>
    <mergeCell ref="C24:L24"/>
    <mergeCell ref="M24:W24"/>
    <mergeCell ref="X24:AA24"/>
    <mergeCell ref="AB24:AL24"/>
    <mergeCell ref="AM24:AT24"/>
  </mergeCells>
  <phoneticPr fontId="1"/>
  <conditionalFormatting sqref="N6:AA8 AF8:AZ8 AF6:AL7 AT4:AZ5 X12:X26 A12:U26 AM12:AZ26 AB12:AB26">
    <cfRule type="cellIs" dxfId="16" priority="2" operator="equal">
      <formula>""</formula>
    </cfRule>
  </conditionalFormatting>
  <conditionalFormatting sqref="AT6:AZ7">
    <cfRule type="cellIs" dxfId="15" priority="1" operator="equal">
      <formula>""</formula>
    </cfRule>
  </conditionalFormatting>
  <dataValidations count="3">
    <dataValidation type="list" allowBlank="1" showInputMessage="1" showErrorMessage="1" sqref="C12:L26" xr:uid="{9BEFF01E-E46C-47C5-A0B9-129848EB27B0}">
      <formula1>$BB$12:$BB$20</formula1>
    </dataValidation>
    <dataValidation type="list" allowBlank="1" showInputMessage="1" showErrorMessage="1" sqref="AM12:AT12 AM14:AT26" xr:uid="{850F037C-B013-43B8-BDEB-60EB21038E15}">
      <formula1>$BC$12:$BC$17</formula1>
    </dataValidation>
    <dataValidation type="list" showInputMessage="1" showErrorMessage="1" sqref="AM13:AT13" xr:uid="{F87DE021-05A8-4EF4-96DD-3962DB4A04F7}">
      <formula1>$BC$12:$BC$17</formula1>
    </dataValidation>
  </dataValidations>
  <printOptions horizontalCentered="1"/>
  <pageMargins left="0.25" right="0.25" top="0.75" bottom="0.75" header="0.3" footer="0.3"/>
  <pageSetup paperSize="9" scale="9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8353" r:id="rId4" name="Check Box 1">
              <controlPr defaultSize="0" autoFill="0" autoLine="0" autoPict="0">
                <anchor moveWithCells="1">
                  <from>
                    <xdr:col>14</xdr:col>
                    <xdr:colOff>57150</xdr:colOff>
                    <xdr:row>3</xdr:row>
                    <xdr:rowOff>190500</xdr:rowOff>
                  </from>
                  <to>
                    <xdr:col>19</xdr:col>
                    <xdr:colOff>9525</xdr:colOff>
                    <xdr:row>4</xdr:row>
                    <xdr:rowOff>200025</xdr:rowOff>
                  </to>
                </anchor>
              </controlPr>
            </control>
          </mc:Choice>
        </mc:AlternateContent>
        <mc:AlternateContent xmlns:mc="http://schemas.openxmlformats.org/markup-compatibility/2006">
          <mc:Choice Requires="x14">
            <control shapeId="228354" r:id="rId5" name="Check Box 2">
              <controlPr defaultSize="0" autoFill="0" autoLine="0" autoPict="0">
                <anchor moveWithCells="1">
                  <from>
                    <xdr:col>19</xdr:col>
                    <xdr:colOff>114300</xdr:colOff>
                    <xdr:row>3</xdr:row>
                    <xdr:rowOff>190500</xdr:rowOff>
                  </from>
                  <to>
                    <xdr:col>24</xdr:col>
                    <xdr:colOff>123825</xdr:colOff>
                    <xdr:row>4</xdr:row>
                    <xdr:rowOff>200025</xdr:rowOff>
                  </to>
                </anchor>
              </controlPr>
            </control>
          </mc:Choice>
        </mc:AlternateContent>
        <mc:AlternateContent xmlns:mc="http://schemas.openxmlformats.org/markup-compatibility/2006">
          <mc:Choice Requires="x14">
            <control shapeId="228355" r:id="rId6" name="Check Box 3">
              <controlPr defaultSize="0" autoFill="0" autoLine="0" autoPict="0">
                <anchor moveWithCells="1">
                  <from>
                    <xdr:col>25</xdr:col>
                    <xdr:colOff>9525</xdr:colOff>
                    <xdr:row>3</xdr:row>
                    <xdr:rowOff>180975</xdr:rowOff>
                  </from>
                  <to>
                    <xdr:col>29</xdr:col>
                    <xdr:colOff>152400</xdr:colOff>
                    <xdr:row>4</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topLeftCell="A4" zoomScaleNormal="100" zoomScaleSheetLayoutView="100" workbookViewId="0">
      <selection activeCell="A5" sqref="A5:AR5"/>
    </sheetView>
  </sheetViews>
  <sheetFormatPr defaultColWidth="9" defaultRowHeight="15.75" customHeight="1"/>
  <cols>
    <col min="1" max="2" width="2.5" style="76" customWidth="1"/>
    <col min="3" max="45" width="2.5" style="68" customWidth="1"/>
    <col min="46" max="16384" width="9" style="68"/>
  </cols>
  <sheetData>
    <row r="1" spans="1:48" s="77" customFormat="1" ht="15.75" customHeight="1">
      <c r="B1" s="348"/>
      <c r="C1" s="348"/>
      <c r="D1" s="348"/>
      <c r="E1" s="348"/>
      <c r="F1" s="348"/>
      <c r="G1" s="348"/>
      <c r="H1" s="348"/>
      <c r="I1" s="720" t="s">
        <v>316</v>
      </c>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348"/>
      <c r="AL1" s="348"/>
      <c r="AM1" s="348"/>
      <c r="AN1" s="348"/>
      <c r="AO1" s="348"/>
      <c r="AP1" s="348"/>
      <c r="AQ1" s="348"/>
      <c r="AR1" s="348"/>
    </row>
    <row r="2" spans="1:48" s="77" customFormat="1" ht="15.75" customHeight="1">
      <c r="A2" s="216"/>
      <c r="B2" s="216"/>
      <c r="C2" s="216"/>
      <c r="D2" s="216"/>
      <c r="E2" s="216"/>
      <c r="F2" s="216"/>
      <c r="G2" s="216"/>
      <c r="H2" s="216"/>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216"/>
      <c r="AL2" s="216"/>
      <c r="AM2" s="216"/>
      <c r="AN2" s="216"/>
      <c r="AO2" s="216"/>
      <c r="AP2" s="216"/>
      <c r="AQ2" s="216"/>
      <c r="AR2" s="216"/>
    </row>
    <row r="3" spans="1:48" ht="20.100000000000001" customHeight="1">
      <c r="A3" s="766" t="s">
        <v>178</v>
      </c>
      <c r="B3" s="766"/>
      <c r="C3" s="767"/>
      <c r="D3" s="767"/>
      <c r="E3" s="767"/>
      <c r="F3" s="767"/>
      <c r="G3" s="767"/>
      <c r="H3" s="517"/>
      <c r="I3" s="517"/>
      <c r="AI3" s="756" t="s">
        <v>96</v>
      </c>
      <c r="AJ3" s="757"/>
      <c r="AK3" s="757"/>
      <c r="AL3" s="757"/>
      <c r="AM3" s="757"/>
      <c r="AN3" s="757"/>
      <c r="AO3" s="757"/>
      <c r="AP3" s="757"/>
      <c r="AQ3" s="757"/>
      <c r="AR3" s="757"/>
    </row>
    <row r="4" spans="1:48" ht="20.100000000000001" customHeight="1">
      <c r="A4" s="68"/>
      <c r="B4" s="68"/>
    </row>
    <row r="5" spans="1:48" ht="20.100000000000001" customHeight="1">
      <c r="A5" s="790" t="s">
        <v>59</v>
      </c>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0"/>
      <c r="AR5" s="790"/>
    </row>
    <row r="6" spans="1:48" ht="20.100000000000001" customHeight="1">
      <c r="A6" s="758" t="s">
        <v>60</v>
      </c>
      <c r="B6" s="759"/>
      <c r="C6" s="759"/>
      <c r="D6" s="759"/>
      <c r="E6" s="759"/>
      <c r="F6" s="759"/>
      <c r="G6" s="759"/>
      <c r="H6" s="759"/>
      <c r="I6" s="759"/>
      <c r="J6" s="759"/>
      <c r="K6" s="759"/>
      <c r="L6" s="759"/>
      <c r="M6" s="759"/>
      <c r="N6" s="760" t="str">
        <f>IF('　入力シート'!C5="","",'　入力シート'!C5)</f>
        <v/>
      </c>
      <c r="O6" s="760"/>
      <c r="P6" s="760"/>
      <c r="Q6" s="760"/>
      <c r="R6" s="760"/>
      <c r="S6" s="760"/>
      <c r="T6" s="760"/>
      <c r="U6" s="760"/>
      <c r="V6" s="760"/>
      <c r="W6" s="760"/>
      <c r="X6" s="760"/>
      <c r="Y6" s="760"/>
      <c r="Z6" s="760"/>
      <c r="AA6" s="760"/>
      <c r="AB6" s="760"/>
      <c r="AC6" s="760"/>
      <c r="AD6" s="760"/>
      <c r="AE6" s="760"/>
      <c r="AF6" s="760"/>
      <c r="AG6" s="760"/>
      <c r="AH6" s="760"/>
      <c r="AI6" s="760"/>
      <c r="AJ6" s="760"/>
      <c r="AK6" s="760"/>
      <c r="AL6" s="760"/>
      <c r="AM6" s="760"/>
      <c r="AN6" s="760"/>
      <c r="AO6" s="760"/>
      <c r="AP6" s="760"/>
      <c r="AQ6" s="760"/>
      <c r="AR6" s="760"/>
    </row>
    <row r="7" spans="1:48" ht="20.100000000000001" customHeight="1">
      <c r="A7" s="758" t="s">
        <v>61</v>
      </c>
      <c r="B7" s="759"/>
      <c r="C7" s="759"/>
      <c r="D7" s="759"/>
      <c r="E7" s="759"/>
      <c r="F7" s="759"/>
      <c r="G7" s="759"/>
      <c r="H7" s="759"/>
      <c r="I7" s="759"/>
      <c r="J7" s="759"/>
      <c r="K7" s="759"/>
      <c r="L7" s="759"/>
      <c r="M7" s="759"/>
      <c r="N7" s="760" t="str">
        <f>IF('　入力シート'!C7="","",'　入力シート'!C7)</f>
        <v/>
      </c>
      <c r="O7" s="760"/>
      <c r="P7" s="760"/>
      <c r="Q7" s="760"/>
      <c r="R7" s="760"/>
      <c r="S7" s="760"/>
      <c r="T7" s="760"/>
      <c r="U7" s="760"/>
      <c r="V7" s="760"/>
      <c r="W7" s="760"/>
      <c r="X7" s="760"/>
      <c r="Y7" s="760"/>
      <c r="Z7" s="760"/>
      <c r="AA7" s="760"/>
      <c r="AB7" s="760"/>
      <c r="AC7" s="760"/>
      <c r="AD7" s="760"/>
      <c r="AE7" s="760"/>
      <c r="AF7" s="760"/>
      <c r="AG7" s="760"/>
      <c r="AH7" s="760"/>
      <c r="AI7" s="760"/>
      <c r="AJ7" s="760"/>
      <c r="AK7" s="760"/>
      <c r="AL7" s="760"/>
      <c r="AM7" s="760"/>
      <c r="AN7" s="760"/>
      <c r="AO7" s="760"/>
      <c r="AP7" s="760"/>
      <c r="AQ7" s="760"/>
      <c r="AR7" s="760"/>
    </row>
    <row r="8" spans="1:48" ht="20.100000000000001" customHeight="1">
      <c r="A8" s="758" t="s">
        <v>62</v>
      </c>
      <c r="B8" s="759"/>
      <c r="C8" s="759"/>
      <c r="D8" s="759"/>
      <c r="E8" s="759"/>
      <c r="F8" s="759"/>
      <c r="G8" s="759"/>
      <c r="H8" s="759"/>
      <c r="I8" s="759"/>
      <c r="J8" s="759"/>
      <c r="K8" s="759"/>
      <c r="L8" s="759"/>
      <c r="M8" s="759"/>
      <c r="N8" s="761"/>
      <c r="O8" s="761"/>
      <c r="P8" s="761"/>
      <c r="Q8" s="761"/>
      <c r="R8" s="761"/>
      <c r="S8" s="761"/>
      <c r="T8" s="761"/>
      <c r="U8" s="761"/>
      <c r="V8" s="761"/>
      <c r="W8" s="761"/>
      <c r="X8" s="761"/>
      <c r="Y8" s="761"/>
      <c r="Z8" s="761"/>
      <c r="AA8" s="761"/>
      <c r="AB8" s="761"/>
      <c r="AC8" s="761"/>
      <c r="AD8" s="761"/>
      <c r="AE8" s="761"/>
      <c r="AF8" s="761"/>
      <c r="AG8" s="761"/>
      <c r="AH8" s="761"/>
      <c r="AI8" s="761"/>
      <c r="AJ8" s="761"/>
      <c r="AK8" s="761"/>
      <c r="AL8" s="761"/>
      <c r="AM8" s="761"/>
      <c r="AN8" s="761"/>
      <c r="AO8" s="761"/>
      <c r="AP8" s="761"/>
      <c r="AQ8" s="761"/>
      <c r="AR8" s="761"/>
    </row>
    <row r="9" spans="1:48" ht="20.100000000000001" customHeight="1">
      <c r="A9" s="762" t="s">
        <v>63</v>
      </c>
      <c r="B9" s="762"/>
      <c r="C9" s="762"/>
      <c r="D9" s="762"/>
      <c r="E9" s="762"/>
      <c r="F9" s="762"/>
      <c r="G9" s="762"/>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2"/>
      <c r="AK9" s="762"/>
      <c r="AL9" s="762"/>
      <c r="AM9" s="762"/>
      <c r="AN9" s="762"/>
      <c r="AO9" s="762"/>
      <c r="AP9" s="762"/>
      <c r="AQ9" s="762"/>
      <c r="AR9" s="762"/>
    </row>
    <row r="10" spans="1:48" ht="20.100000000000001" customHeight="1">
      <c r="A10" s="763" t="s">
        <v>64</v>
      </c>
      <c r="B10" s="785"/>
      <c r="C10" s="763" t="s">
        <v>5</v>
      </c>
      <c r="D10" s="609"/>
      <c r="E10" s="609"/>
      <c r="F10" s="609"/>
      <c r="G10" s="609"/>
      <c r="H10" s="609"/>
      <c r="I10" s="609"/>
      <c r="J10" s="609"/>
      <c r="K10" s="763" t="s">
        <v>120</v>
      </c>
      <c r="L10" s="464"/>
      <c r="M10" s="763" t="s">
        <v>65</v>
      </c>
      <c r="N10" s="788"/>
      <c r="O10" s="788"/>
      <c r="P10" s="788"/>
      <c r="Q10" s="788"/>
      <c r="R10" s="788"/>
      <c r="S10" s="788"/>
      <c r="T10" s="788"/>
      <c r="U10" s="785"/>
      <c r="V10" s="789" t="s">
        <v>21</v>
      </c>
      <c r="W10" s="789"/>
      <c r="X10" s="789"/>
      <c r="Y10" s="789"/>
      <c r="Z10" s="789"/>
      <c r="AA10" s="789"/>
      <c r="AB10" s="789"/>
      <c r="AC10" s="789"/>
      <c r="AD10" s="789"/>
      <c r="AE10" s="768" t="s">
        <v>8</v>
      </c>
      <c r="AF10" s="769"/>
      <c r="AG10" s="769"/>
      <c r="AH10" s="769"/>
      <c r="AI10" s="769"/>
      <c r="AJ10" s="769"/>
      <c r="AK10" s="769"/>
      <c r="AL10" s="769"/>
      <c r="AM10" s="769"/>
      <c r="AN10" s="769"/>
      <c r="AO10" s="769"/>
      <c r="AP10" s="769"/>
      <c r="AQ10" s="769"/>
      <c r="AR10" s="770"/>
    </row>
    <row r="11" spans="1:48" ht="20.100000000000001" customHeight="1">
      <c r="A11" s="786"/>
      <c r="B11" s="783"/>
      <c r="C11" s="764"/>
      <c r="D11" s="515"/>
      <c r="E11" s="515"/>
      <c r="F11" s="515"/>
      <c r="G11" s="515"/>
      <c r="H11" s="515"/>
      <c r="I11" s="515"/>
      <c r="J11" s="515"/>
      <c r="K11" s="764"/>
      <c r="L11" s="765"/>
      <c r="M11" s="786"/>
      <c r="N11" s="778"/>
      <c r="O11" s="778"/>
      <c r="P11" s="778"/>
      <c r="Q11" s="778"/>
      <c r="R11" s="778"/>
      <c r="S11" s="778"/>
      <c r="T11" s="778"/>
      <c r="U11" s="783"/>
      <c r="V11" s="746"/>
      <c r="W11" s="746"/>
      <c r="X11" s="746"/>
      <c r="Y11" s="746"/>
      <c r="Z11" s="746"/>
      <c r="AA11" s="746"/>
      <c r="AB11" s="746"/>
      <c r="AC11" s="746"/>
      <c r="AD11" s="746"/>
      <c r="AE11" s="771"/>
      <c r="AF11" s="772"/>
      <c r="AG11" s="772"/>
      <c r="AH11" s="772"/>
      <c r="AI11" s="772"/>
      <c r="AJ11" s="772"/>
      <c r="AK11" s="772"/>
      <c r="AL11" s="772"/>
      <c r="AM11" s="772"/>
      <c r="AN11" s="772"/>
      <c r="AO11" s="772"/>
      <c r="AP11" s="772"/>
      <c r="AQ11" s="772"/>
      <c r="AR11" s="773"/>
    </row>
    <row r="12" spans="1:48" ht="20.100000000000001" customHeight="1">
      <c r="A12" s="786"/>
      <c r="B12" s="783"/>
      <c r="C12" s="764"/>
      <c r="D12" s="515"/>
      <c r="E12" s="515"/>
      <c r="F12" s="515"/>
      <c r="G12" s="515"/>
      <c r="H12" s="515"/>
      <c r="I12" s="515"/>
      <c r="J12" s="515"/>
      <c r="K12" s="764"/>
      <c r="L12" s="765"/>
      <c r="M12" s="786"/>
      <c r="N12" s="778"/>
      <c r="O12" s="778"/>
      <c r="P12" s="778"/>
      <c r="Q12" s="778"/>
      <c r="R12" s="778"/>
      <c r="S12" s="778"/>
      <c r="T12" s="778"/>
      <c r="U12" s="783"/>
      <c r="V12" s="771" t="s">
        <v>66</v>
      </c>
      <c r="W12" s="772"/>
      <c r="X12" s="772"/>
      <c r="Y12" s="777" t="s">
        <v>67</v>
      </c>
      <c r="Z12" s="778"/>
      <c r="AA12" s="779"/>
      <c r="AB12" s="778" t="s">
        <v>68</v>
      </c>
      <c r="AC12" s="778"/>
      <c r="AD12" s="783"/>
      <c r="AE12" s="771"/>
      <c r="AF12" s="772"/>
      <c r="AG12" s="772"/>
      <c r="AH12" s="772"/>
      <c r="AI12" s="772"/>
      <c r="AJ12" s="772"/>
      <c r="AK12" s="772"/>
      <c r="AL12" s="772"/>
      <c r="AM12" s="772"/>
      <c r="AN12" s="772"/>
      <c r="AO12" s="772"/>
      <c r="AP12" s="772"/>
      <c r="AQ12" s="772"/>
      <c r="AR12" s="773"/>
    </row>
    <row r="13" spans="1:48" ht="20.100000000000001" customHeight="1">
      <c r="A13" s="787"/>
      <c r="B13" s="784"/>
      <c r="C13" s="465"/>
      <c r="D13" s="466"/>
      <c r="E13" s="466"/>
      <c r="F13" s="466"/>
      <c r="G13" s="466"/>
      <c r="H13" s="466"/>
      <c r="I13" s="466"/>
      <c r="J13" s="466"/>
      <c r="K13" s="465"/>
      <c r="L13" s="467"/>
      <c r="M13" s="787"/>
      <c r="N13" s="781"/>
      <c r="O13" s="781"/>
      <c r="P13" s="781"/>
      <c r="Q13" s="781"/>
      <c r="R13" s="781"/>
      <c r="S13" s="781"/>
      <c r="T13" s="781"/>
      <c r="U13" s="784"/>
      <c r="V13" s="774"/>
      <c r="W13" s="775"/>
      <c r="X13" s="775"/>
      <c r="Y13" s="780"/>
      <c r="Z13" s="781"/>
      <c r="AA13" s="782"/>
      <c r="AB13" s="781" t="s">
        <v>69</v>
      </c>
      <c r="AC13" s="781"/>
      <c r="AD13" s="784"/>
      <c r="AE13" s="774"/>
      <c r="AF13" s="775"/>
      <c r="AG13" s="775"/>
      <c r="AH13" s="775"/>
      <c r="AI13" s="775"/>
      <c r="AJ13" s="775"/>
      <c r="AK13" s="775"/>
      <c r="AL13" s="775"/>
      <c r="AM13" s="775"/>
      <c r="AN13" s="775"/>
      <c r="AO13" s="775"/>
      <c r="AP13" s="775"/>
      <c r="AQ13" s="775"/>
      <c r="AR13" s="776"/>
      <c r="AT13" s="75" t="s">
        <v>9</v>
      </c>
      <c r="AU13" s="75"/>
      <c r="AV13" s="75"/>
    </row>
    <row r="14" spans="1:48" ht="20.100000000000001" customHeight="1">
      <c r="A14" s="746">
        <v>1</v>
      </c>
      <c r="B14" s="746"/>
      <c r="C14" s="747"/>
      <c r="D14" s="754"/>
      <c r="E14" s="754"/>
      <c r="F14" s="754"/>
      <c r="G14" s="754"/>
      <c r="H14" s="754"/>
      <c r="I14" s="754"/>
      <c r="J14" s="754"/>
      <c r="K14" s="747"/>
      <c r="L14" s="755"/>
      <c r="M14" s="747"/>
      <c r="N14" s="748"/>
      <c r="O14" s="748"/>
      <c r="P14" s="748"/>
      <c r="Q14" s="748"/>
      <c r="R14" s="748"/>
      <c r="S14" s="748"/>
      <c r="T14" s="748"/>
      <c r="U14" s="749"/>
      <c r="V14" s="750"/>
      <c r="W14" s="746"/>
      <c r="X14" s="751"/>
      <c r="Y14" s="752"/>
      <c r="Z14" s="746"/>
      <c r="AA14" s="753"/>
      <c r="AB14" s="750"/>
      <c r="AC14" s="746"/>
      <c r="AD14" s="746"/>
      <c r="AE14" s="745"/>
      <c r="AF14" s="745"/>
      <c r="AG14" s="745"/>
      <c r="AH14" s="745"/>
      <c r="AI14" s="745"/>
      <c r="AJ14" s="745"/>
      <c r="AK14" s="745"/>
      <c r="AL14" s="745"/>
      <c r="AM14" s="745"/>
      <c r="AN14" s="745"/>
      <c r="AO14" s="745"/>
      <c r="AP14" s="745"/>
      <c r="AQ14" s="745"/>
      <c r="AR14" s="745"/>
      <c r="AT14" s="75" t="s">
        <v>121</v>
      </c>
      <c r="AU14" s="75"/>
      <c r="AV14" s="75" t="s">
        <v>120</v>
      </c>
    </row>
    <row r="15" spans="1:48" ht="20.100000000000001" customHeight="1">
      <c r="A15" s="723">
        <v>2</v>
      </c>
      <c r="B15" s="723"/>
      <c r="C15" s="737"/>
      <c r="D15" s="742"/>
      <c r="E15" s="742"/>
      <c r="F15" s="742"/>
      <c r="G15" s="742"/>
      <c r="H15" s="742"/>
      <c r="I15" s="742"/>
      <c r="J15" s="742"/>
      <c r="K15" s="737"/>
      <c r="L15" s="743"/>
      <c r="M15" s="737"/>
      <c r="N15" s="738"/>
      <c r="O15" s="738"/>
      <c r="P15" s="738"/>
      <c r="Q15" s="738"/>
      <c r="R15" s="738"/>
      <c r="S15" s="738"/>
      <c r="T15" s="738"/>
      <c r="U15" s="739"/>
      <c r="V15" s="722"/>
      <c r="W15" s="723"/>
      <c r="X15" s="736"/>
      <c r="Y15" s="740"/>
      <c r="Z15" s="723"/>
      <c r="AA15" s="741"/>
      <c r="AB15" s="722"/>
      <c r="AC15" s="723"/>
      <c r="AD15" s="723"/>
      <c r="AE15" s="727"/>
      <c r="AF15" s="727"/>
      <c r="AG15" s="727"/>
      <c r="AH15" s="727"/>
      <c r="AI15" s="727"/>
      <c r="AJ15" s="727"/>
      <c r="AK15" s="727"/>
      <c r="AL15" s="727"/>
      <c r="AM15" s="727"/>
      <c r="AN15" s="727"/>
      <c r="AO15" s="727"/>
      <c r="AP15" s="727"/>
      <c r="AQ15" s="727"/>
      <c r="AR15" s="727"/>
      <c r="AT15" s="75" t="s">
        <v>71</v>
      </c>
      <c r="AU15" s="75"/>
      <c r="AV15" s="75" t="s">
        <v>122</v>
      </c>
    </row>
    <row r="16" spans="1:48" ht="20.100000000000001" customHeight="1">
      <c r="A16" s="723">
        <v>3</v>
      </c>
      <c r="B16" s="723"/>
      <c r="C16" s="737"/>
      <c r="D16" s="742"/>
      <c r="E16" s="742"/>
      <c r="F16" s="742"/>
      <c r="G16" s="742"/>
      <c r="H16" s="742"/>
      <c r="I16" s="742"/>
      <c r="J16" s="742"/>
      <c r="K16" s="737"/>
      <c r="L16" s="743"/>
      <c r="M16" s="737"/>
      <c r="N16" s="738"/>
      <c r="O16" s="738"/>
      <c r="P16" s="738"/>
      <c r="Q16" s="738"/>
      <c r="R16" s="738"/>
      <c r="S16" s="738"/>
      <c r="T16" s="738"/>
      <c r="U16" s="739"/>
      <c r="V16" s="722"/>
      <c r="W16" s="723"/>
      <c r="X16" s="736"/>
      <c r="Y16" s="740"/>
      <c r="Z16" s="723"/>
      <c r="AA16" s="741"/>
      <c r="AB16" s="722"/>
      <c r="AC16" s="723"/>
      <c r="AD16" s="723"/>
      <c r="AE16" s="727"/>
      <c r="AF16" s="727"/>
      <c r="AG16" s="727"/>
      <c r="AH16" s="727"/>
      <c r="AI16" s="727"/>
      <c r="AJ16" s="727"/>
      <c r="AK16" s="727"/>
      <c r="AL16" s="727"/>
      <c r="AM16" s="727"/>
      <c r="AN16" s="727"/>
      <c r="AO16" s="727"/>
      <c r="AP16" s="727"/>
      <c r="AQ16" s="727"/>
      <c r="AR16" s="727"/>
      <c r="AT16" s="75"/>
      <c r="AU16" s="75"/>
      <c r="AV16" s="75" t="s">
        <v>123</v>
      </c>
    </row>
    <row r="17" spans="1:48" ht="20.100000000000001" customHeight="1">
      <c r="A17" s="736">
        <v>4</v>
      </c>
      <c r="B17" s="722"/>
      <c r="C17" s="737"/>
      <c r="D17" s="742"/>
      <c r="E17" s="742"/>
      <c r="F17" s="742"/>
      <c r="G17" s="742"/>
      <c r="H17" s="742"/>
      <c r="I17" s="742"/>
      <c r="J17" s="742"/>
      <c r="K17" s="737"/>
      <c r="L17" s="743"/>
      <c r="M17" s="737"/>
      <c r="N17" s="738"/>
      <c r="O17" s="738"/>
      <c r="P17" s="738"/>
      <c r="Q17" s="738"/>
      <c r="R17" s="738"/>
      <c r="S17" s="738"/>
      <c r="T17" s="738"/>
      <c r="U17" s="739"/>
      <c r="V17" s="722"/>
      <c r="W17" s="723"/>
      <c r="X17" s="736"/>
      <c r="Y17" s="740"/>
      <c r="Z17" s="723"/>
      <c r="AA17" s="741"/>
      <c r="AB17" s="722"/>
      <c r="AC17" s="723"/>
      <c r="AD17" s="723"/>
      <c r="AE17" s="727"/>
      <c r="AF17" s="727"/>
      <c r="AG17" s="727"/>
      <c r="AH17" s="727"/>
      <c r="AI17" s="727"/>
      <c r="AJ17" s="727"/>
      <c r="AK17" s="727"/>
      <c r="AL17" s="727"/>
      <c r="AM17" s="727"/>
      <c r="AN17" s="727"/>
      <c r="AO17" s="727"/>
      <c r="AP17" s="727"/>
      <c r="AQ17" s="727"/>
      <c r="AR17" s="727"/>
      <c r="AT17" s="75"/>
      <c r="AU17" s="75"/>
      <c r="AV17" s="75"/>
    </row>
    <row r="18" spans="1:48" ht="20.100000000000001" customHeight="1">
      <c r="A18" s="736">
        <v>5</v>
      </c>
      <c r="B18" s="722"/>
      <c r="C18" s="737"/>
      <c r="D18" s="742"/>
      <c r="E18" s="742"/>
      <c r="F18" s="742"/>
      <c r="G18" s="742"/>
      <c r="H18" s="742"/>
      <c r="I18" s="742"/>
      <c r="J18" s="742"/>
      <c r="K18" s="737"/>
      <c r="L18" s="743"/>
      <c r="M18" s="737"/>
      <c r="N18" s="738"/>
      <c r="O18" s="738"/>
      <c r="P18" s="738"/>
      <c r="Q18" s="738"/>
      <c r="R18" s="738"/>
      <c r="S18" s="738"/>
      <c r="T18" s="738"/>
      <c r="U18" s="739"/>
      <c r="V18" s="722"/>
      <c r="W18" s="723"/>
      <c r="X18" s="736"/>
      <c r="Y18" s="740"/>
      <c r="Z18" s="723"/>
      <c r="AA18" s="741"/>
      <c r="AB18" s="722"/>
      <c r="AC18" s="723"/>
      <c r="AD18" s="723"/>
      <c r="AE18" s="727"/>
      <c r="AF18" s="727"/>
      <c r="AG18" s="727"/>
      <c r="AH18" s="727"/>
      <c r="AI18" s="727"/>
      <c r="AJ18" s="727"/>
      <c r="AK18" s="727"/>
      <c r="AL18" s="727"/>
      <c r="AM18" s="727"/>
      <c r="AN18" s="727"/>
      <c r="AO18" s="727"/>
      <c r="AP18" s="727"/>
      <c r="AQ18" s="727"/>
      <c r="AR18" s="727"/>
      <c r="AT18" s="75"/>
      <c r="AU18" s="75"/>
      <c r="AV18" s="75"/>
    </row>
    <row r="19" spans="1:48" ht="20.100000000000001" customHeight="1">
      <c r="A19" s="736">
        <v>6</v>
      </c>
      <c r="B19" s="722"/>
      <c r="C19" s="737"/>
      <c r="D19" s="742"/>
      <c r="E19" s="742"/>
      <c r="F19" s="742"/>
      <c r="G19" s="742"/>
      <c r="H19" s="742"/>
      <c r="I19" s="742"/>
      <c r="J19" s="742"/>
      <c r="K19" s="737"/>
      <c r="L19" s="743"/>
      <c r="M19" s="737"/>
      <c r="N19" s="738"/>
      <c r="O19" s="738"/>
      <c r="P19" s="738"/>
      <c r="Q19" s="738"/>
      <c r="R19" s="738"/>
      <c r="S19" s="738"/>
      <c r="T19" s="738"/>
      <c r="U19" s="739"/>
      <c r="V19" s="722"/>
      <c r="W19" s="723"/>
      <c r="X19" s="736"/>
      <c r="Y19" s="740"/>
      <c r="Z19" s="723"/>
      <c r="AA19" s="741"/>
      <c r="AB19" s="722"/>
      <c r="AC19" s="723"/>
      <c r="AD19" s="723"/>
      <c r="AE19" s="727"/>
      <c r="AF19" s="727"/>
      <c r="AG19" s="727"/>
      <c r="AH19" s="727"/>
      <c r="AI19" s="727"/>
      <c r="AJ19" s="727"/>
      <c r="AK19" s="727"/>
      <c r="AL19" s="727"/>
      <c r="AM19" s="727"/>
      <c r="AN19" s="727"/>
      <c r="AO19" s="727"/>
      <c r="AP19" s="727"/>
      <c r="AQ19" s="727"/>
      <c r="AR19" s="727"/>
    </row>
    <row r="20" spans="1:48" ht="20.100000000000001" customHeight="1">
      <c r="A20" s="736">
        <v>7</v>
      </c>
      <c r="B20" s="722"/>
      <c r="C20" s="737"/>
      <c r="D20" s="742"/>
      <c r="E20" s="742"/>
      <c r="F20" s="742"/>
      <c r="G20" s="742"/>
      <c r="H20" s="742"/>
      <c r="I20" s="742"/>
      <c r="J20" s="742"/>
      <c r="K20" s="737"/>
      <c r="L20" s="743"/>
      <c r="M20" s="737"/>
      <c r="N20" s="738"/>
      <c r="O20" s="738"/>
      <c r="P20" s="738"/>
      <c r="Q20" s="738"/>
      <c r="R20" s="738"/>
      <c r="S20" s="738"/>
      <c r="T20" s="738"/>
      <c r="U20" s="739"/>
      <c r="V20" s="722"/>
      <c r="W20" s="723"/>
      <c r="X20" s="736"/>
      <c r="Y20" s="740"/>
      <c r="Z20" s="723"/>
      <c r="AA20" s="741"/>
      <c r="AB20" s="722"/>
      <c r="AC20" s="723"/>
      <c r="AD20" s="723"/>
      <c r="AE20" s="727"/>
      <c r="AF20" s="727"/>
      <c r="AG20" s="727"/>
      <c r="AH20" s="727"/>
      <c r="AI20" s="727"/>
      <c r="AJ20" s="727"/>
      <c r="AK20" s="727"/>
      <c r="AL20" s="727"/>
      <c r="AM20" s="727"/>
      <c r="AN20" s="727"/>
      <c r="AO20" s="727"/>
      <c r="AP20" s="727"/>
      <c r="AQ20" s="727"/>
      <c r="AR20" s="727"/>
    </row>
    <row r="21" spans="1:48" ht="20.100000000000001" customHeight="1">
      <c r="A21" s="736">
        <v>8</v>
      </c>
      <c r="B21" s="722"/>
      <c r="C21" s="737"/>
      <c r="D21" s="742"/>
      <c r="E21" s="742"/>
      <c r="F21" s="742"/>
      <c r="G21" s="742"/>
      <c r="H21" s="742"/>
      <c r="I21" s="742"/>
      <c r="J21" s="742"/>
      <c r="K21" s="737"/>
      <c r="L21" s="743"/>
      <c r="M21" s="737"/>
      <c r="N21" s="738"/>
      <c r="O21" s="738"/>
      <c r="P21" s="738"/>
      <c r="Q21" s="738"/>
      <c r="R21" s="738"/>
      <c r="S21" s="738"/>
      <c r="T21" s="738"/>
      <c r="U21" s="739"/>
      <c r="V21" s="722"/>
      <c r="W21" s="723"/>
      <c r="X21" s="736"/>
      <c r="Y21" s="740"/>
      <c r="Z21" s="723"/>
      <c r="AA21" s="741"/>
      <c r="AB21" s="722"/>
      <c r="AC21" s="723"/>
      <c r="AD21" s="723"/>
      <c r="AE21" s="727"/>
      <c r="AF21" s="727"/>
      <c r="AG21" s="727"/>
      <c r="AH21" s="727"/>
      <c r="AI21" s="727"/>
      <c r="AJ21" s="727"/>
      <c r="AK21" s="727"/>
      <c r="AL21" s="727"/>
      <c r="AM21" s="727"/>
      <c r="AN21" s="727"/>
      <c r="AO21" s="727"/>
      <c r="AP21" s="727"/>
      <c r="AQ21" s="727"/>
      <c r="AR21" s="727"/>
    </row>
    <row r="22" spans="1:48" ht="20.100000000000001" customHeight="1">
      <c r="A22" s="736">
        <v>9</v>
      </c>
      <c r="B22" s="722"/>
      <c r="C22" s="737"/>
      <c r="D22" s="742"/>
      <c r="E22" s="742"/>
      <c r="F22" s="742"/>
      <c r="G22" s="742"/>
      <c r="H22" s="742"/>
      <c r="I22" s="742"/>
      <c r="J22" s="742"/>
      <c r="K22" s="737"/>
      <c r="L22" s="743"/>
      <c r="M22" s="737"/>
      <c r="N22" s="738"/>
      <c r="O22" s="738"/>
      <c r="P22" s="738"/>
      <c r="Q22" s="738"/>
      <c r="R22" s="738"/>
      <c r="S22" s="738"/>
      <c r="T22" s="738"/>
      <c r="U22" s="739"/>
      <c r="V22" s="722"/>
      <c r="W22" s="723"/>
      <c r="X22" s="736"/>
      <c r="Y22" s="740"/>
      <c r="Z22" s="723"/>
      <c r="AA22" s="741"/>
      <c r="AB22" s="722"/>
      <c r="AC22" s="723"/>
      <c r="AD22" s="723"/>
      <c r="AE22" s="727"/>
      <c r="AF22" s="727"/>
      <c r="AG22" s="727"/>
      <c r="AH22" s="727"/>
      <c r="AI22" s="727"/>
      <c r="AJ22" s="727"/>
      <c r="AK22" s="727"/>
      <c r="AL22" s="727"/>
      <c r="AM22" s="727"/>
      <c r="AN22" s="727"/>
      <c r="AO22" s="727"/>
      <c r="AP22" s="727"/>
      <c r="AQ22" s="727"/>
      <c r="AR22" s="727"/>
    </row>
    <row r="23" spans="1:48" ht="20.100000000000001" customHeight="1">
      <c r="A23" s="728">
        <v>10</v>
      </c>
      <c r="B23" s="729"/>
      <c r="C23" s="737"/>
      <c r="D23" s="742"/>
      <c r="E23" s="742"/>
      <c r="F23" s="742"/>
      <c r="G23" s="742"/>
      <c r="H23" s="742"/>
      <c r="I23" s="742"/>
      <c r="J23" s="742"/>
      <c r="K23" s="730"/>
      <c r="L23" s="744"/>
      <c r="M23" s="730"/>
      <c r="N23" s="731"/>
      <c r="O23" s="731"/>
      <c r="P23" s="731"/>
      <c r="Q23" s="731"/>
      <c r="R23" s="731"/>
      <c r="S23" s="731"/>
      <c r="T23" s="731"/>
      <c r="U23" s="732"/>
      <c r="V23" s="729"/>
      <c r="W23" s="733"/>
      <c r="X23" s="728"/>
      <c r="Y23" s="734"/>
      <c r="Z23" s="733"/>
      <c r="AA23" s="735"/>
      <c r="AB23" s="729"/>
      <c r="AC23" s="733"/>
      <c r="AD23" s="733"/>
      <c r="AE23" s="724"/>
      <c r="AF23" s="724"/>
      <c r="AG23" s="724"/>
      <c r="AH23" s="724"/>
      <c r="AI23" s="724"/>
      <c r="AJ23" s="724"/>
      <c r="AK23" s="724"/>
      <c r="AL23" s="724"/>
      <c r="AM23" s="724"/>
      <c r="AN23" s="724"/>
      <c r="AO23" s="724"/>
      <c r="AP23" s="724"/>
      <c r="AQ23" s="724"/>
      <c r="AR23" s="724"/>
    </row>
    <row r="24" spans="1:48" ht="20.100000000000001" customHeight="1">
      <c r="A24" s="725" t="s">
        <v>70</v>
      </c>
      <c r="B24" s="725"/>
      <c r="C24" s="72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5"/>
      <c r="AM24" s="725"/>
      <c r="AN24" s="725"/>
      <c r="AO24" s="725"/>
      <c r="AP24" s="725"/>
      <c r="AQ24" s="725"/>
      <c r="AR24" s="725"/>
    </row>
    <row r="25" spans="1:48" ht="20.100000000000001" customHeight="1">
      <c r="A25" s="726" t="s">
        <v>306</v>
      </c>
      <c r="B25" s="726"/>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726"/>
      <c r="AM25" s="726"/>
      <c r="AN25" s="726"/>
      <c r="AO25" s="726"/>
      <c r="AP25" s="726"/>
      <c r="AQ25" s="726"/>
      <c r="AR25" s="726"/>
    </row>
    <row r="26" spans="1:48" ht="20.100000000000001" customHeight="1"/>
  </sheetData>
  <mergeCells count="103">
    <mergeCell ref="AI3:AR3"/>
    <mergeCell ref="A7:M7"/>
    <mergeCell ref="N7:AR7"/>
    <mergeCell ref="A8:M8"/>
    <mergeCell ref="N8:AR8"/>
    <mergeCell ref="A9:AR9"/>
    <mergeCell ref="C10:J13"/>
    <mergeCell ref="K10:L13"/>
    <mergeCell ref="A3:I3"/>
    <mergeCell ref="AE10:AR13"/>
    <mergeCell ref="V12:X13"/>
    <mergeCell ref="Y12:AA13"/>
    <mergeCell ref="AB12:AD12"/>
    <mergeCell ref="AB13:AD13"/>
    <mergeCell ref="A10:B13"/>
    <mergeCell ref="M10:U13"/>
    <mergeCell ref="V10:AD11"/>
    <mergeCell ref="A5:AR5"/>
    <mergeCell ref="A6:M6"/>
    <mergeCell ref="N6:AR6"/>
    <mergeCell ref="AE14:AR14"/>
    <mergeCell ref="A15:B15"/>
    <mergeCell ref="M15:U15"/>
    <mergeCell ref="V15:X15"/>
    <mergeCell ref="Y15:AA15"/>
    <mergeCell ref="AB15:AD15"/>
    <mergeCell ref="A14:B14"/>
    <mergeCell ref="M14:U14"/>
    <mergeCell ref="V14:X14"/>
    <mergeCell ref="Y14:AA14"/>
    <mergeCell ref="AB14:AD14"/>
    <mergeCell ref="AE15:AR15"/>
    <mergeCell ref="C14:J14"/>
    <mergeCell ref="C15:J15"/>
    <mergeCell ref="K14:L14"/>
    <mergeCell ref="K15:L15"/>
    <mergeCell ref="AB16:AD16"/>
    <mergeCell ref="AE16:AR16"/>
    <mergeCell ref="A17:B17"/>
    <mergeCell ref="M17:U17"/>
    <mergeCell ref="V17:X17"/>
    <mergeCell ref="Y17:AA17"/>
    <mergeCell ref="AB17:AD17"/>
    <mergeCell ref="AE17:AR17"/>
    <mergeCell ref="A16:B16"/>
    <mergeCell ref="M16:U16"/>
    <mergeCell ref="V16:X16"/>
    <mergeCell ref="Y16:AA16"/>
    <mergeCell ref="C17:J17"/>
    <mergeCell ref="C16:J16"/>
    <mergeCell ref="K16:L16"/>
    <mergeCell ref="K17:L17"/>
    <mergeCell ref="AB18:AD18"/>
    <mergeCell ref="AE18:AR18"/>
    <mergeCell ref="A19:B19"/>
    <mergeCell ref="M19:U19"/>
    <mergeCell ref="V19:X19"/>
    <mergeCell ref="Y19:AA19"/>
    <mergeCell ref="AB19:AD19"/>
    <mergeCell ref="AE19:AR19"/>
    <mergeCell ref="A18:B18"/>
    <mergeCell ref="M18:U18"/>
    <mergeCell ref="V18:X18"/>
    <mergeCell ref="Y18:AA18"/>
    <mergeCell ref="C18:J18"/>
    <mergeCell ref="C19:J19"/>
    <mergeCell ref="K18:L18"/>
    <mergeCell ref="K19:L19"/>
    <mergeCell ref="V20:X20"/>
    <mergeCell ref="Y20:AA20"/>
    <mergeCell ref="C20:J20"/>
    <mergeCell ref="C21:J21"/>
    <mergeCell ref="AB20:AD20"/>
    <mergeCell ref="AE20:AR20"/>
    <mergeCell ref="A21:B21"/>
    <mergeCell ref="M21:U21"/>
    <mergeCell ref="V21:X21"/>
    <mergeCell ref="K20:L20"/>
    <mergeCell ref="K21:L21"/>
    <mergeCell ref="I1:AJ2"/>
    <mergeCell ref="AB22:AD22"/>
    <mergeCell ref="AE23:AR23"/>
    <mergeCell ref="A24:AR24"/>
    <mergeCell ref="A25:AR25"/>
    <mergeCell ref="AE22:AR22"/>
    <mergeCell ref="A23:B23"/>
    <mergeCell ref="M23:U23"/>
    <mergeCell ref="V23:X23"/>
    <mergeCell ref="Y23:AA23"/>
    <mergeCell ref="AB23:AD23"/>
    <mergeCell ref="A22:B22"/>
    <mergeCell ref="M22:U22"/>
    <mergeCell ref="V22:X22"/>
    <mergeCell ref="Y22:AA22"/>
    <mergeCell ref="C22:J22"/>
    <mergeCell ref="C23:J23"/>
    <mergeCell ref="K22:L22"/>
    <mergeCell ref="K23:L23"/>
    <mergeCell ref="Y21:AA21"/>
    <mergeCell ref="AB21:AD21"/>
    <mergeCell ref="AE21:AR21"/>
    <mergeCell ref="A20:B20"/>
    <mergeCell ref="M20:U20"/>
  </mergeCells>
  <phoneticPr fontId="1"/>
  <conditionalFormatting sqref="C14:C23 M14:AR23 K14:K23">
    <cfRule type="cellIs" dxfId="14" priority="2" operator="equal">
      <formula>""</formula>
    </cfRule>
  </conditionalFormatting>
  <conditionalFormatting sqref="N8:AR8">
    <cfRule type="cellIs" dxfId="13" priority="1" operator="equal">
      <formula>""</formula>
    </cfRule>
  </conditionalFormatting>
  <dataValidations count="2">
    <dataValidation type="list" allowBlank="1" showInputMessage="1" showErrorMessage="1" sqref="V14:AD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DFA2-97A7-44E9-AD51-8D4D0F340508}">
  <sheetPr>
    <tabColor rgb="FFFFFF00"/>
    <pageSetUpPr fitToPage="1"/>
  </sheetPr>
  <dimension ref="A1:M32"/>
  <sheetViews>
    <sheetView showGridLines="0" workbookViewId="0">
      <selection activeCell="B9" sqref="B9"/>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542" t="s">
        <v>386</v>
      </c>
      <c r="B1" s="543"/>
      <c r="C1" s="544"/>
      <c r="H1" s="537" t="s">
        <v>96</v>
      </c>
      <c r="I1" s="538"/>
    </row>
    <row r="2" spans="1:9" ht="19.149999999999999" customHeight="1">
      <c r="G2" s="412" t="s">
        <v>25</v>
      </c>
      <c r="H2" s="545"/>
      <c r="I2" s="546"/>
    </row>
    <row r="3" spans="1:9" ht="19.149999999999999" customHeight="1">
      <c r="B3" s="1" t="s">
        <v>303</v>
      </c>
    </row>
    <row r="4" spans="1:9" ht="19.149999999999999" customHeight="1">
      <c r="F4" s="86" t="s">
        <v>52</v>
      </c>
      <c r="G4" s="547">
        <f>'様式第1号-３　誓約書'!F9</f>
        <v>0</v>
      </c>
      <c r="H4" s="517"/>
      <c r="I4" s="517"/>
    </row>
    <row r="5" spans="1:9" ht="19.149999999999999" customHeight="1">
      <c r="F5" s="86" t="s">
        <v>1</v>
      </c>
      <c r="G5" s="87" t="s">
        <v>11</v>
      </c>
      <c r="H5" s="791">
        <f>'　入力シート'!D10</f>
        <v>0</v>
      </c>
      <c r="I5" s="791"/>
    </row>
    <row r="6" spans="1:9" ht="19.149999999999999" customHeight="1">
      <c r="F6" s="86"/>
      <c r="G6" s="549">
        <f>'　入力シート'!C11</f>
        <v>0</v>
      </c>
      <c r="H6" s="549"/>
      <c r="I6" s="549"/>
    </row>
    <row r="7" spans="1:9" ht="19.149999999999999" customHeight="1">
      <c r="F7" s="86" t="s">
        <v>50</v>
      </c>
      <c r="G7" s="549">
        <f>'　入力シート'!C5</f>
        <v>0</v>
      </c>
      <c r="H7" s="549"/>
      <c r="I7" s="549"/>
    </row>
    <row r="8" spans="1:9" ht="19.149999999999999" customHeight="1">
      <c r="F8" s="86" t="s">
        <v>0</v>
      </c>
      <c r="G8" s="549">
        <f>'　入力シート'!C7</f>
        <v>0</v>
      </c>
      <c r="H8" s="549"/>
      <c r="I8" s="549"/>
    </row>
    <row r="9" spans="1:9" ht="19.149999999999999" customHeight="1"/>
    <row r="10" spans="1:9" ht="19.149999999999999" customHeight="1">
      <c r="B10" s="17"/>
      <c r="C10" s="17"/>
    </row>
    <row r="11" spans="1:9" ht="19.149999999999999" customHeight="1">
      <c r="B11" s="104"/>
      <c r="C11" s="792" t="s">
        <v>387</v>
      </c>
      <c r="D11" s="793"/>
      <c r="E11" s="793"/>
      <c r="F11" s="793"/>
      <c r="G11" s="793"/>
      <c r="H11" s="793"/>
      <c r="I11" s="793"/>
    </row>
    <row r="12" spans="1:9" ht="19.149999999999999" customHeight="1">
      <c r="C12" s="17" t="s">
        <v>388</v>
      </c>
      <c r="D12" s="17"/>
      <c r="E12" s="17"/>
      <c r="F12" s="17"/>
      <c r="G12" s="17"/>
      <c r="H12" s="17"/>
      <c r="I12" s="17"/>
    </row>
    <row r="13" spans="1:9" ht="19.149999999999999" customHeight="1"/>
    <row r="14" spans="1:9" ht="19.149999999999999" customHeight="1"/>
    <row r="15" spans="1:9" ht="19.149999999999999" customHeight="1">
      <c r="B15" s="409" t="s">
        <v>389</v>
      </c>
    </row>
    <row r="16" spans="1:9" ht="19.149999999999999" customHeight="1">
      <c r="B16" s="1" t="s">
        <v>400</v>
      </c>
    </row>
    <row r="17" spans="1:13" ht="19.149999999999999" customHeight="1">
      <c r="B17" s="1" t="s">
        <v>401</v>
      </c>
    </row>
    <row r="18" spans="1:13" ht="19.149999999999999" customHeight="1"/>
    <row r="19" spans="1:13" ht="19.149999999999999" customHeight="1"/>
    <row r="20" spans="1:13" ht="19.149999999999999" customHeight="1"/>
    <row r="21" spans="1:13" ht="19.149999999999999" customHeight="1">
      <c r="B21" s="1" t="s">
        <v>390</v>
      </c>
      <c r="L21" s="794"/>
      <c r="M21" s="795"/>
    </row>
    <row r="22" spans="1:13" ht="19.149999999999999" customHeight="1">
      <c r="B22" s="1" t="s">
        <v>391</v>
      </c>
      <c r="L22" s="794"/>
      <c r="M22" s="795"/>
    </row>
    <row r="23" spans="1:13" s="195" customFormat="1" ht="23.25" customHeight="1">
      <c r="B23" s="1"/>
      <c r="L23" s="413"/>
      <c r="M23" s="413"/>
    </row>
    <row r="24" spans="1:13" s="195" customFormat="1" ht="23.25" customHeight="1">
      <c r="B24" s="1"/>
      <c r="L24" s="413"/>
      <c r="M24" s="413"/>
    </row>
    <row r="25" spans="1:13" s="195" customFormat="1" ht="23.25" customHeight="1">
      <c r="L25" s="413"/>
      <c r="M25" s="413"/>
    </row>
    <row r="26" spans="1:13" s="195" customFormat="1" ht="23.25" customHeight="1">
      <c r="L26" s="413"/>
      <c r="M26" s="413"/>
    </row>
    <row r="27" spans="1:13" s="195" customFormat="1" ht="23.25" customHeight="1">
      <c r="L27" s="413"/>
      <c r="M27" s="413"/>
    </row>
    <row r="28" spans="1:13" ht="15" customHeight="1">
      <c r="A28" s="130"/>
      <c r="L28" s="299"/>
      <c r="M28" s="300"/>
    </row>
    <row r="29" spans="1:13" ht="15" customHeight="1">
      <c r="A29" s="130"/>
      <c r="L29" s="299"/>
      <c r="M29" s="300"/>
    </row>
    <row r="30" spans="1:13" ht="15" customHeight="1">
      <c r="A30" s="130"/>
      <c r="L30" s="299"/>
      <c r="M30" s="300"/>
    </row>
    <row r="31" spans="1:13" ht="15" customHeight="1">
      <c r="A31" s="130"/>
      <c r="L31" s="299"/>
      <c r="M31" s="300"/>
    </row>
    <row r="32" spans="1:13" ht="15" customHeight="1">
      <c r="A32" s="130"/>
      <c r="L32" s="299"/>
      <c r="M32" s="300"/>
    </row>
  </sheetData>
  <mergeCells count="11">
    <mergeCell ref="G7:I7"/>
    <mergeCell ref="G8:I8"/>
    <mergeCell ref="C11:I11"/>
    <mergeCell ref="L21:M21"/>
    <mergeCell ref="L22:M22"/>
    <mergeCell ref="G6:I6"/>
    <mergeCell ref="A1:C1"/>
    <mergeCell ref="H1:I1"/>
    <mergeCell ref="H2:I2"/>
    <mergeCell ref="G4:I4"/>
    <mergeCell ref="H5:I5"/>
  </mergeCells>
  <phoneticPr fontId="1"/>
  <conditionalFormatting sqref="H5:I5 G6:I8">
    <cfRule type="cellIs" dxfId="12"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27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31027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31027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31027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31027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E5" sqref="E5"/>
    </sheetView>
  </sheetViews>
  <sheetFormatPr defaultRowHeight="18.75"/>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52"/>
  <sheetViews>
    <sheetView showGridLines="0" workbookViewId="0">
      <selection activeCell="E5" sqref="E5"/>
    </sheetView>
  </sheetViews>
  <sheetFormatPr defaultColWidth="8.75" defaultRowHeight="13.5"/>
  <cols>
    <col min="1" max="6" width="8.75" style="1"/>
    <col min="7" max="7" width="9.625" style="1" customWidth="1"/>
    <col min="8" max="8" width="7.875" style="1" customWidth="1"/>
    <col min="9" max="9" width="11.75" style="1" customWidth="1"/>
    <col min="10" max="11" width="8.75" style="1"/>
    <col min="12" max="12" width="19.625" style="1" customWidth="1"/>
    <col min="13" max="13" width="44.375" style="1" customWidth="1"/>
    <col min="14" max="16384" width="8.75" style="1"/>
  </cols>
  <sheetData>
    <row r="1" spans="1:9" ht="18.75">
      <c r="A1" s="809" t="s">
        <v>97</v>
      </c>
      <c r="B1" s="810"/>
      <c r="C1" s="84" t="s">
        <v>293</v>
      </c>
      <c r="D1" s="85"/>
      <c r="E1" s="53"/>
      <c r="H1" s="799" t="s">
        <v>42</v>
      </c>
      <c r="I1" s="800"/>
    </row>
    <row r="2" spans="1:9" ht="19.149999999999999" customHeight="1">
      <c r="A2" s="2"/>
      <c r="G2" s="1" t="s">
        <v>127</v>
      </c>
      <c r="H2" s="811"/>
      <c r="I2" s="517"/>
    </row>
    <row r="3" spans="1:9" ht="19.149999999999999" customHeight="1">
      <c r="A3" s="547" t="s">
        <v>304</v>
      </c>
      <c r="B3" s="517"/>
      <c r="C3" s="517"/>
      <c r="D3" s="517"/>
      <c r="E3" s="517"/>
    </row>
    <row r="4" spans="1:9" ht="19.149999999999999" customHeight="1">
      <c r="F4" s="86" t="s">
        <v>52</v>
      </c>
      <c r="G4" s="547"/>
      <c r="H4" s="517"/>
      <c r="I4" s="517"/>
    </row>
    <row r="5" spans="1:9" ht="19.149999999999999" customHeight="1">
      <c r="F5" s="86" t="s">
        <v>1</v>
      </c>
      <c r="G5" s="87" t="s">
        <v>2</v>
      </c>
      <c r="H5" s="548">
        <f>'　入力シート'!D10</f>
        <v>0</v>
      </c>
      <c r="I5" s="517"/>
    </row>
    <row r="6" spans="1:9" ht="19.149999999999999" customHeight="1">
      <c r="F6" s="86"/>
      <c r="G6" s="549">
        <f>'　入力シート'!C11</f>
        <v>0</v>
      </c>
      <c r="H6" s="517"/>
      <c r="I6" s="517"/>
    </row>
    <row r="7" spans="1:9" ht="19.149999999999999" customHeight="1">
      <c r="F7" s="86" t="s">
        <v>50</v>
      </c>
      <c r="G7" s="548">
        <f>'　入力シート'!C5</f>
        <v>0</v>
      </c>
      <c r="H7" s="517"/>
      <c r="I7" s="517"/>
    </row>
    <row r="8" spans="1:9" ht="19.149999999999999" customHeight="1">
      <c r="F8" s="86" t="s">
        <v>0</v>
      </c>
      <c r="G8" s="548">
        <f>'　入力シート'!C7</f>
        <v>0</v>
      </c>
      <c r="H8" s="517"/>
      <c r="I8" s="517"/>
    </row>
    <row r="9" spans="1:9" ht="19.149999999999999" customHeight="1"/>
    <row r="10" spans="1:9" ht="19.149999999999999" customHeight="1">
      <c r="B10" s="807" t="s">
        <v>84</v>
      </c>
      <c r="C10" s="808"/>
      <c r="D10" s="808"/>
      <c r="E10" s="808"/>
      <c r="F10" s="808"/>
      <c r="G10" s="517"/>
      <c r="H10" s="517"/>
      <c r="I10" s="517"/>
    </row>
    <row r="11" spans="1:9" ht="19.149999999999999" customHeight="1"/>
    <row r="12" spans="1:9" ht="60" customHeight="1">
      <c r="B12" s="802" t="s">
        <v>359</v>
      </c>
      <c r="C12" s="803"/>
      <c r="D12" s="803"/>
      <c r="E12" s="803"/>
      <c r="F12" s="803"/>
      <c r="G12" s="803"/>
      <c r="H12" s="803"/>
      <c r="I12" s="803"/>
    </row>
    <row r="13" spans="1:9" ht="19.149999999999999" customHeight="1">
      <c r="F13" s="1" t="s">
        <v>41</v>
      </c>
    </row>
    <row r="14" spans="1:9" ht="19.149999999999999" customHeight="1"/>
    <row r="15" spans="1:9" ht="19.149999999999999" customHeight="1">
      <c r="B15" s="1" t="s">
        <v>112</v>
      </c>
      <c r="D15" s="88" t="s">
        <v>100</v>
      </c>
    </row>
    <row r="16" spans="1:9" ht="44.25" customHeight="1">
      <c r="C16" s="804"/>
      <c r="D16" s="805"/>
      <c r="E16" s="805"/>
      <c r="F16" s="805"/>
      <c r="G16" s="805"/>
      <c r="H16" s="805"/>
      <c r="I16" s="806"/>
    </row>
    <row r="17" spans="2:13" ht="10.5" customHeight="1"/>
    <row r="18" spans="2:13" ht="19.149999999999999" customHeight="1">
      <c r="B18" s="1" t="s">
        <v>85</v>
      </c>
    </row>
    <row r="19" spans="2:13" ht="44.25" customHeight="1">
      <c r="C19" s="804"/>
      <c r="D19" s="805"/>
      <c r="E19" s="805"/>
      <c r="F19" s="805"/>
      <c r="G19" s="805"/>
      <c r="H19" s="805"/>
      <c r="I19" s="806"/>
    </row>
    <row r="20" spans="2:13" ht="11.25" customHeight="1"/>
    <row r="21" spans="2:13" ht="19.149999999999999" customHeight="1">
      <c r="B21" s="1" t="s">
        <v>305</v>
      </c>
    </row>
    <row r="22" spans="2:13" ht="8.25" customHeight="1"/>
    <row r="23" spans="2:13" ht="19.149999999999999" customHeight="1">
      <c r="D23" s="88" t="s">
        <v>325</v>
      </c>
    </row>
    <row r="24" spans="2:13" ht="29.25" customHeight="1" thickBot="1">
      <c r="C24" s="796" t="s">
        <v>51</v>
      </c>
      <c r="D24" s="801"/>
      <c r="E24" s="796" t="s">
        <v>20</v>
      </c>
      <c r="F24" s="797"/>
      <c r="G24" s="797"/>
      <c r="H24" s="798"/>
      <c r="I24" s="213" t="s">
        <v>213</v>
      </c>
    </row>
    <row r="25" spans="2:13" ht="24.75" customHeight="1" thickTop="1">
      <c r="B25" s="1">
        <v>1</v>
      </c>
      <c r="C25" s="839" t="s">
        <v>291</v>
      </c>
      <c r="D25" s="838"/>
      <c r="E25" s="834" t="s">
        <v>299</v>
      </c>
      <c r="F25" s="835"/>
      <c r="G25" s="835"/>
      <c r="H25" s="607"/>
      <c r="I25" s="212"/>
      <c r="J25" s="45"/>
    </row>
    <row r="26" spans="2:13" ht="24.75" customHeight="1">
      <c r="B26" s="1">
        <v>2</v>
      </c>
      <c r="C26" s="839" t="s">
        <v>290</v>
      </c>
      <c r="D26" s="838"/>
      <c r="E26" s="836" t="s">
        <v>142</v>
      </c>
      <c r="F26" s="837"/>
      <c r="G26" s="837"/>
      <c r="H26" s="838"/>
      <c r="I26" s="192"/>
    </row>
    <row r="27" spans="2:13" ht="24.75" customHeight="1">
      <c r="B27" s="1">
        <v>3</v>
      </c>
      <c r="C27" s="812" t="s">
        <v>284</v>
      </c>
      <c r="D27" s="607"/>
      <c r="E27" s="834" t="s">
        <v>210</v>
      </c>
      <c r="F27" s="835"/>
      <c r="G27" s="835"/>
      <c r="H27" s="607"/>
      <c r="I27" s="212"/>
      <c r="J27" s="45"/>
    </row>
    <row r="28" spans="2:13" ht="24.75" customHeight="1">
      <c r="B28" s="1">
        <v>4</v>
      </c>
      <c r="C28" s="812" t="s">
        <v>124</v>
      </c>
      <c r="D28" s="607"/>
      <c r="E28" s="834" t="s">
        <v>28</v>
      </c>
      <c r="F28" s="835"/>
      <c r="G28" s="835"/>
      <c r="H28" s="607"/>
      <c r="I28" s="212"/>
      <c r="J28" s="45"/>
    </row>
    <row r="29" spans="2:13" ht="24.75" customHeight="1">
      <c r="B29" s="1">
        <v>5</v>
      </c>
      <c r="C29" s="812" t="s">
        <v>208</v>
      </c>
      <c r="D29" s="607"/>
      <c r="E29" s="834" t="s">
        <v>209</v>
      </c>
      <c r="F29" s="835"/>
      <c r="G29" s="835"/>
      <c r="H29" s="607"/>
      <c r="I29" s="212"/>
      <c r="J29" s="45"/>
    </row>
    <row r="30" spans="2:13" ht="24.75" customHeight="1">
      <c r="B30" s="1">
        <v>6</v>
      </c>
      <c r="C30" s="812" t="s">
        <v>83</v>
      </c>
      <c r="D30" s="607"/>
      <c r="E30" s="834" t="s">
        <v>59</v>
      </c>
      <c r="F30" s="835"/>
      <c r="G30" s="835"/>
      <c r="H30" s="607"/>
      <c r="I30" s="212"/>
      <c r="J30" s="45"/>
    </row>
    <row r="31" spans="2:13" ht="36" customHeight="1">
      <c r="C31" s="826" t="s">
        <v>280</v>
      </c>
      <c r="D31" s="827"/>
      <c r="E31" s="827"/>
      <c r="F31" s="827"/>
      <c r="G31" s="827"/>
      <c r="H31" s="827"/>
      <c r="I31" s="827"/>
      <c r="J31" s="193"/>
      <c r="K31" s="193"/>
      <c r="L31" s="214"/>
      <c r="M31" s="215"/>
    </row>
    <row r="32" spans="2:13">
      <c r="C32" s="828"/>
      <c r="D32" s="829"/>
      <c r="E32" s="829"/>
      <c r="F32" s="829"/>
      <c r="G32" s="829"/>
      <c r="H32" s="829"/>
      <c r="I32" s="830"/>
      <c r="J32" s="193"/>
      <c r="K32" s="193"/>
      <c r="L32" s="193"/>
      <c r="M32" s="193"/>
    </row>
    <row r="33" spans="1:13" ht="25.5" customHeight="1">
      <c r="C33" s="831"/>
      <c r="D33" s="832"/>
      <c r="E33" s="832"/>
      <c r="F33" s="832"/>
      <c r="G33" s="832"/>
      <c r="H33" s="832"/>
      <c r="I33" s="833"/>
      <c r="J33" s="193"/>
      <c r="K33" s="193"/>
      <c r="L33" s="193"/>
      <c r="M33" s="193"/>
    </row>
    <row r="34" spans="1:13" ht="25.5" customHeight="1">
      <c r="C34" s="88"/>
    </row>
    <row r="35" spans="1:13" ht="23.25" customHeight="1">
      <c r="A35" s="809" t="s">
        <v>113</v>
      </c>
      <c r="B35" s="810"/>
    </row>
    <row r="36" spans="1:13" ht="23.25" customHeight="1" thickBot="1">
      <c r="A36" s="100" t="s">
        <v>116</v>
      </c>
      <c r="B36" s="36"/>
      <c r="H36" s="99"/>
      <c r="I36" s="98"/>
    </row>
    <row r="37" spans="1:13" ht="23.25" customHeight="1">
      <c r="A37" s="103"/>
      <c r="B37" s="103"/>
      <c r="C37" s="103"/>
      <c r="D37" s="103"/>
      <c r="E37" s="103"/>
      <c r="F37" s="103"/>
      <c r="G37" s="103"/>
      <c r="H37" s="821" t="s">
        <v>214</v>
      </c>
      <c r="I37" s="822"/>
    </row>
    <row r="38" spans="1:13" ht="23.25" customHeight="1">
      <c r="A38" s="815"/>
      <c r="B38" s="816"/>
      <c r="C38" s="823" t="s">
        <v>115</v>
      </c>
      <c r="D38" s="824"/>
      <c r="E38" s="824"/>
      <c r="F38" s="824"/>
      <c r="G38" s="824"/>
      <c r="H38" s="824"/>
      <c r="I38" s="92"/>
    </row>
    <row r="39" spans="1:13" s="97" customFormat="1" ht="18.75">
      <c r="A39" s="39"/>
    </row>
    <row r="40" spans="1:13" s="40" customFormat="1" ht="39" customHeight="1">
      <c r="A40" s="817" t="s">
        <v>313</v>
      </c>
      <c r="B40" s="818"/>
      <c r="C40" s="818"/>
      <c r="D40" s="818"/>
      <c r="E40" s="818"/>
      <c r="F40" s="818"/>
      <c r="G40" s="818"/>
      <c r="H40" s="818"/>
      <c r="I40" s="818"/>
    </row>
    <row r="41" spans="1:13" s="97" customFormat="1" ht="18.75">
      <c r="A41" s="39"/>
    </row>
    <row r="42" spans="1:13" s="97" customFormat="1" ht="26.45" customHeight="1">
      <c r="A42" s="819" t="s">
        <v>114</v>
      </c>
      <c r="B42" s="517"/>
      <c r="C42" s="517"/>
      <c r="D42" s="517"/>
      <c r="E42" s="517"/>
      <c r="F42" s="517"/>
      <c r="G42" s="517"/>
      <c r="H42" s="517"/>
      <c r="I42" s="517"/>
    </row>
    <row r="43" spans="1:13" s="97" customFormat="1" ht="10.15" customHeight="1">
      <c r="A43" s="39"/>
    </row>
    <row r="44" spans="1:13" s="101" customFormat="1" ht="19.5">
      <c r="A44" s="819" t="s">
        <v>118</v>
      </c>
      <c r="B44" s="820"/>
      <c r="C44" s="820"/>
      <c r="D44" s="820"/>
      <c r="E44" s="820"/>
      <c r="F44" s="820"/>
      <c r="G44" s="820"/>
      <c r="H44" s="820"/>
      <c r="I44" s="820"/>
    </row>
    <row r="45" spans="1:13" s="102" customFormat="1" ht="23.25" customHeight="1">
      <c r="A45" s="102" t="s">
        <v>119</v>
      </c>
    </row>
    <row r="46" spans="1:13" s="102" customFormat="1" ht="37.5" customHeight="1">
      <c r="B46" s="825" t="s">
        <v>125</v>
      </c>
      <c r="C46" s="512"/>
      <c r="D46" s="512"/>
      <c r="E46" s="512"/>
      <c r="F46" s="512"/>
      <c r="G46" s="512"/>
      <c r="H46" s="512"/>
      <c r="I46" s="512"/>
    </row>
    <row r="47" spans="1:13" ht="23.25" customHeight="1" thickBot="1"/>
    <row r="48" spans="1:13" ht="23.25" customHeight="1">
      <c r="A48" s="83"/>
      <c r="B48" s="83" t="s">
        <v>102</v>
      </c>
      <c r="C48" s="83"/>
      <c r="D48" s="83"/>
      <c r="E48" s="83"/>
      <c r="F48" s="83"/>
      <c r="G48" s="83"/>
      <c r="H48" s="83"/>
      <c r="I48" s="83"/>
    </row>
    <row r="49" spans="2:9" ht="23.25" customHeight="1">
      <c r="B49" s="525" t="s">
        <v>117</v>
      </c>
      <c r="C49" s="526"/>
      <c r="D49" s="526"/>
      <c r="E49" s="526"/>
      <c r="F49" s="526"/>
      <c r="G49" s="526"/>
      <c r="H49" s="526"/>
      <c r="I49" s="813"/>
    </row>
    <row r="50" spans="2:9" ht="23.25" customHeight="1">
      <c r="B50" s="814"/>
      <c r="C50" s="527"/>
      <c r="D50" s="527"/>
      <c r="E50" s="527"/>
      <c r="F50" s="527"/>
      <c r="G50" s="527"/>
      <c r="H50" s="527"/>
      <c r="I50" s="528"/>
    </row>
    <row r="51" spans="2:9" ht="19.149999999999999" customHeight="1">
      <c r="B51" s="814"/>
      <c r="C51" s="527"/>
      <c r="D51" s="527"/>
      <c r="E51" s="527"/>
      <c r="F51" s="527"/>
      <c r="G51" s="527"/>
      <c r="H51" s="527"/>
      <c r="I51" s="528"/>
    </row>
    <row r="52" spans="2:9" ht="19.149999999999999" customHeight="1">
      <c r="B52" s="529"/>
      <c r="C52" s="530"/>
      <c r="D52" s="530"/>
      <c r="E52" s="530"/>
      <c r="F52" s="530"/>
      <c r="G52" s="530"/>
      <c r="H52" s="530"/>
      <c r="I52" s="531"/>
    </row>
  </sheetData>
  <mergeCells count="38">
    <mergeCell ref="E25:H25"/>
    <mergeCell ref="C28:D28"/>
    <mergeCell ref="C29:D29"/>
    <mergeCell ref="E26:H26"/>
    <mergeCell ref="E27:H27"/>
    <mergeCell ref="E28:H28"/>
    <mergeCell ref="E29:H29"/>
    <mergeCell ref="C25:D25"/>
    <mergeCell ref="C26:D26"/>
    <mergeCell ref="C27:D27"/>
    <mergeCell ref="C30:D30"/>
    <mergeCell ref="B49:I52"/>
    <mergeCell ref="A35:B35"/>
    <mergeCell ref="A38:B38"/>
    <mergeCell ref="A40:I40"/>
    <mergeCell ref="A42:I42"/>
    <mergeCell ref="A44:I44"/>
    <mergeCell ref="H37:I37"/>
    <mergeCell ref="C38:H38"/>
    <mergeCell ref="B46:I46"/>
    <mergeCell ref="C31:I31"/>
    <mergeCell ref="C32:I33"/>
    <mergeCell ref="E30:H30"/>
    <mergeCell ref="E24:H24"/>
    <mergeCell ref="H1:I1"/>
    <mergeCell ref="C24:D24"/>
    <mergeCell ref="B12:I12"/>
    <mergeCell ref="C16:I16"/>
    <mergeCell ref="C19:I19"/>
    <mergeCell ref="B10:I10"/>
    <mergeCell ref="A1:B1"/>
    <mergeCell ref="H2:I2"/>
    <mergeCell ref="G4:I4"/>
    <mergeCell ref="H5:I5"/>
    <mergeCell ref="G8:I8"/>
    <mergeCell ref="G6:I6"/>
    <mergeCell ref="G7:I7"/>
    <mergeCell ref="A3:E3"/>
  </mergeCells>
  <phoneticPr fontId="1"/>
  <conditionalFormatting sqref="C16:I16 C19:I19">
    <cfRule type="cellIs" dxfId="11" priority="5" operator="equal">
      <formula>""</formula>
    </cfRule>
  </conditionalFormatting>
  <conditionalFormatting sqref="H5:I5 G6:I8">
    <cfRule type="cellIs" dxfId="10" priority="3" operator="equal">
      <formula>""</formula>
    </cfRule>
  </conditionalFormatting>
  <conditionalFormatting sqref="H2:I2">
    <cfRule type="cellIs" dxfId="9"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8</xdr:col>
                    <xdr:colOff>295275</xdr:colOff>
                    <xdr:row>25</xdr:row>
                    <xdr:rowOff>47625</xdr:rowOff>
                  </from>
                  <to>
                    <xdr:col>8</xdr:col>
                    <xdr:colOff>600075</xdr:colOff>
                    <xdr:row>25</xdr:row>
                    <xdr:rowOff>295275</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8</xdr:col>
                    <xdr:colOff>295275</xdr:colOff>
                    <xdr:row>26</xdr:row>
                    <xdr:rowOff>47625</xdr:rowOff>
                  </from>
                  <to>
                    <xdr:col>8</xdr:col>
                    <xdr:colOff>600075</xdr:colOff>
                    <xdr:row>26</xdr:row>
                    <xdr:rowOff>295275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8</xdr:col>
                    <xdr:colOff>295275</xdr:colOff>
                    <xdr:row>27</xdr:row>
                    <xdr:rowOff>47625</xdr:rowOff>
                  </from>
                  <to>
                    <xdr:col>8</xdr:col>
                    <xdr:colOff>600075</xdr:colOff>
                    <xdr:row>27</xdr:row>
                    <xdr:rowOff>295275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8</xdr:col>
                    <xdr:colOff>295275</xdr:colOff>
                    <xdr:row>28</xdr:row>
                    <xdr:rowOff>47625</xdr:rowOff>
                  </from>
                  <to>
                    <xdr:col>8</xdr:col>
                    <xdr:colOff>600075</xdr:colOff>
                    <xdr:row>28</xdr:row>
                    <xdr:rowOff>295275</xdr:rowOff>
                  </to>
                </anchor>
              </controlPr>
            </control>
          </mc:Choice>
        </mc:AlternateContent>
        <mc:AlternateContent xmlns:mc="http://schemas.openxmlformats.org/markup-compatibility/2006">
          <mc:Choice Requires="x14">
            <control shapeId="259077" r:id="rId8" name="Check Box 5">
              <controlPr defaultSize="0" autoFill="0" autoLine="0" autoPict="0">
                <anchor moveWithCells="1">
                  <from>
                    <xdr:col>8</xdr:col>
                    <xdr:colOff>295275</xdr:colOff>
                    <xdr:row>24</xdr:row>
                    <xdr:rowOff>47625</xdr:rowOff>
                  </from>
                  <to>
                    <xdr:col>8</xdr:col>
                    <xdr:colOff>600075</xdr:colOff>
                    <xdr:row>24</xdr:row>
                    <xdr:rowOff>295275</xdr:rowOff>
                  </to>
                </anchor>
              </controlPr>
            </control>
          </mc:Choice>
        </mc:AlternateContent>
        <mc:AlternateContent xmlns:mc="http://schemas.openxmlformats.org/markup-compatibility/2006">
          <mc:Choice Requires="x14">
            <control shapeId="259078" r:id="rId9" name="Check Box 6">
              <controlPr defaultSize="0" autoFill="0" autoLine="0" autoPict="0">
                <anchor moveWithCells="1">
                  <from>
                    <xdr:col>8</xdr:col>
                    <xdr:colOff>295275</xdr:colOff>
                    <xdr:row>29</xdr:row>
                    <xdr:rowOff>47625</xdr:rowOff>
                  </from>
                  <to>
                    <xdr:col>8</xdr:col>
                    <xdr:colOff>600075</xdr:colOff>
                    <xdr:row>29</xdr:row>
                    <xdr:rowOff>295275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81F8-5FA8-44BC-906A-61A7E58A9511}">
  <sheetPr>
    <tabColor rgb="FF0000FF"/>
    <pageSetUpPr fitToPage="1"/>
  </sheetPr>
  <dimension ref="A1:M33"/>
  <sheetViews>
    <sheetView showGridLines="0" workbookViewId="0">
      <selection activeCell="E5" sqref="E5"/>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809" t="s">
        <v>362</v>
      </c>
      <c r="B1" s="810"/>
      <c r="C1" s="386" t="s">
        <v>293</v>
      </c>
      <c r="D1" s="85"/>
      <c r="E1" s="383"/>
      <c r="H1" s="799" t="s">
        <v>42</v>
      </c>
      <c r="I1" s="800"/>
    </row>
    <row r="2" spans="1:9" ht="19.149999999999999" customHeight="1">
      <c r="A2" s="2"/>
      <c r="G2" s="1" t="s">
        <v>25</v>
      </c>
      <c r="H2" s="811"/>
      <c r="I2" s="517"/>
    </row>
    <row r="3" spans="1:9" ht="19.149999999999999" customHeight="1">
      <c r="A3" s="840" t="s">
        <v>303</v>
      </c>
      <c r="B3" s="514"/>
      <c r="C3" s="514"/>
      <c r="D3" s="514"/>
    </row>
    <row r="4" spans="1:9" ht="19.149999999999999" customHeight="1">
      <c r="F4" s="86" t="s">
        <v>52</v>
      </c>
      <c r="G4" s="547"/>
      <c r="H4" s="517"/>
      <c r="I4" s="517"/>
    </row>
    <row r="5" spans="1:9" ht="19.149999999999999" customHeight="1">
      <c r="F5" s="86" t="s">
        <v>1</v>
      </c>
      <c r="G5" s="87" t="s">
        <v>2</v>
      </c>
      <c r="H5" s="548">
        <f>'　入力シート'!D10</f>
        <v>0</v>
      </c>
      <c r="I5" s="517"/>
    </row>
    <row r="6" spans="1:9" ht="19.149999999999999" customHeight="1">
      <c r="F6" s="86"/>
      <c r="G6" s="549">
        <f>'　入力シート'!C11</f>
        <v>0</v>
      </c>
      <c r="H6" s="517"/>
      <c r="I6" s="517"/>
    </row>
    <row r="7" spans="1:9" ht="19.149999999999999" customHeight="1">
      <c r="F7" s="86" t="s">
        <v>50</v>
      </c>
      <c r="G7" s="548">
        <f>'　入力シート'!C5</f>
        <v>0</v>
      </c>
      <c r="H7" s="517"/>
      <c r="I7" s="517"/>
    </row>
    <row r="8" spans="1:9" ht="19.149999999999999" customHeight="1">
      <c r="F8" s="86" t="s">
        <v>0</v>
      </c>
      <c r="G8" s="548">
        <f>'　入力シート'!C7</f>
        <v>0</v>
      </c>
      <c r="H8" s="517"/>
      <c r="I8" s="517"/>
    </row>
    <row r="9" spans="1:9" ht="19.149999999999999" customHeight="1"/>
    <row r="10" spans="1:9" ht="19.149999999999999" customHeight="1">
      <c r="B10" s="807" t="s">
        <v>361</v>
      </c>
      <c r="C10" s="808"/>
      <c r="D10" s="808"/>
      <c r="E10" s="808"/>
      <c r="F10" s="808"/>
      <c r="G10" s="517"/>
      <c r="H10" s="517"/>
      <c r="I10" s="517"/>
    </row>
    <row r="11" spans="1:9" ht="11.25" customHeight="1"/>
    <row r="12" spans="1:9" ht="60" customHeight="1">
      <c r="B12" s="802" t="s">
        <v>363</v>
      </c>
      <c r="C12" s="803"/>
      <c r="D12" s="803"/>
      <c r="E12" s="803"/>
      <c r="F12" s="803"/>
      <c r="G12" s="803"/>
      <c r="H12" s="803"/>
      <c r="I12" s="803"/>
    </row>
    <row r="13" spans="1:9" ht="19.149999999999999" customHeight="1">
      <c r="F13" s="1" t="s">
        <v>41</v>
      </c>
    </row>
    <row r="14" spans="1:9" ht="19.149999999999999" customHeight="1"/>
    <row r="15" spans="1:9" ht="19.149999999999999" customHeight="1">
      <c r="B15" s="1" t="s">
        <v>112</v>
      </c>
      <c r="D15" s="88" t="s">
        <v>100</v>
      </c>
    </row>
    <row r="16" spans="1:9" ht="19.149999999999999" customHeight="1">
      <c r="D16" s="88"/>
    </row>
    <row r="17" spans="2:13" ht="19.149999999999999" customHeight="1">
      <c r="D17" s="1" t="s">
        <v>364</v>
      </c>
    </row>
    <row r="18" spans="2:13" ht="19.149999999999999" customHeight="1">
      <c r="D18" s="1" t="s">
        <v>365</v>
      </c>
    </row>
    <row r="19" spans="2:13" ht="19.149999999999999" customHeight="1">
      <c r="D19" s="1" t="s">
        <v>366</v>
      </c>
    </row>
    <row r="20" spans="2:13" ht="19.149999999999999" customHeight="1">
      <c r="D20" s="1" t="s">
        <v>367</v>
      </c>
    </row>
    <row r="21" spans="2:13" ht="19.149999999999999" customHeight="1">
      <c r="C21" s="1" t="s">
        <v>368</v>
      </c>
    </row>
    <row r="22" spans="2:13" ht="44.25" customHeight="1">
      <c r="C22" s="804"/>
      <c r="D22" s="805"/>
      <c r="E22" s="805"/>
      <c r="F22" s="805"/>
      <c r="G22" s="805"/>
      <c r="H22" s="805"/>
      <c r="I22" s="806"/>
    </row>
    <row r="23" spans="2:13" ht="10.5" customHeight="1"/>
    <row r="24" spans="2:13" ht="19.149999999999999" customHeight="1">
      <c r="B24" s="1" t="s">
        <v>85</v>
      </c>
    </row>
    <row r="25" spans="2:13" ht="44.25" customHeight="1">
      <c r="C25" s="804"/>
      <c r="D25" s="805"/>
      <c r="E25" s="805"/>
      <c r="F25" s="805"/>
      <c r="G25" s="805"/>
      <c r="H25" s="805"/>
      <c r="I25" s="806"/>
    </row>
    <row r="26" spans="2:13" ht="11.25" customHeight="1">
      <c r="L26" s="389"/>
    </row>
    <row r="27" spans="2:13" ht="19.149999999999999" customHeight="1">
      <c r="B27" s="1" t="s">
        <v>305</v>
      </c>
      <c r="F27" s="88" t="s">
        <v>325</v>
      </c>
      <c r="L27" s="390"/>
    </row>
    <row r="28" spans="2:13" ht="8.25" customHeight="1">
      <c r="J28" s="387"/>
      <c r="K28" s="387"/>
      <c r="L28" s="390"/>
      <c r="M28" s="391"/>
    </row>
    <row r="29" spans="2:13" ht="19.149999999999999" customHeight="1">
      <c r="D29" s="384" t="s">
        <v>369</v>
      </c>
    </row>
    <row r="30" spans="2:13" ht="19.149999999999999" customHeight="1">
      <c r="D30" s="1" t="s">
        <v>370</v>
      </c>
    </row>
    <row r="31" spans="2:13" ht="44.25" customHeight="1">
      <c r="C31" s="804"/>
      <c r="D31" s="805"/>
      <c r="E31" s="805"/>
      <c r="F31" s="805"/>
      <c r="G31" s="805"/>
      <c r="H31" s="805"/>
      <c r="I31" s="806"/>
    </row>
    <row r="32" spans="2:13" ht="18.75">
      <c r="C32" s="392"/>
      <c r="D32" s="392"/>
      <c r="E32" s="388"/>
      <c r="F32" s="388"/>
      <c r="G32" s="388"/>
      <c r="H32" s="388"/>
      <c r="I32" s="388"/>
      <c r="J32" s="387"/>
      <c r="K32" s="387"/>
      <c r="L32" s="387"/>
      <c r="M32" s="387"/>
    </row>
    <row r="33" spans="3:13" ht="25.5" customHeight="1">
      <c r="C33" s="385"/>
      <c r="D33" s="385"/>
      <c r="E33" s="385"/>
      <c r="F33" s="385"/>
      <c r="G33" s="385"/>
      <c r="H33" s="385"/>
      <c r="I33" s="385"/>
      <c r="J33" s="387"/>
      <c r="K33" s="387"/>
      <c r="L33" s="387"/>
      <c r="M33" s="387"/>
    </row>
  </sheetData>
  <mergeCells count="14">
    <mergeCell ref="C25:I25"/>
    <mergeCell ref="C31:I31"/>
    <mergeCell ref="G6:I6"/>
    <mergeCell ref="G7:I7"/>
    <mergeCell ref="G8:I8"/>
    <mergeCell ref="B10:I10"/>
    <mergeCell ref="B12:I12"/>
    <mergeCell ref="C22:I22"/>
    <mergeCell ref="H5:I5"/>
    <mergeCell ref="A1:B1"/>
    <mergeCell ref="H1:I1"/>
    <mergeCell ref="H2:I2"/>
    <mergeCell ref="A3:D3"/>
    <mergeCell ref="G4:I4"/>
  </mergeCells>
  <phoneticPr fontId="1"/>
  <conditionalFormatting sqref="C22:I22 C25:I25">
    <cfRule type="cellIs" dxfId="8" priority="5" operator="equal">
      <formula>""</formula>
    </cfRule>
  </conditionalFormatting>
  <conditionalFormatting sqref="H2:I2">
    <cfRule type="cellIs" dxfId="7" priority="3" operator="equal">
      <formula>""</formula>
    </cfRule>
  </conditionalFormatting>
  <conditionalFormatting sqref="C31:I31">
    <cfRule type="cellIs" dxfId="6" priority="2" operator="equal">
      <formula>""</formula>
    </cfRule>
  </conditionalFormatting>
  <conditionalFormatting sqref="H5:I5 G6:I8">
    <cfRule type="cellIs" dxfId="5"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306178"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306179"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306180"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306181"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306182"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306183"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E5" sqref="E5"/>
    </sheetView>
  </sheetViews>
  <sheetFormatPr defaultRowHeight="18.7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E451-6C69-43FC-ABF6-29A3471209E9}">
  <sheetPr>
    <pageSetUpPr fitToPage="1"/>
  </sheetPr>
  <dimension ref="B1:J23"/>
  <sheetViews>
    <sheetView showGridLines="0" workbookViewId="0">
      <selection activeCell="C17" sqref="C17"/>
    </sheetView>
  </sheetViews>
  <sheetFormatPr defaultRowHeight="18.75"/>
  <cols>
    <col min="1" max="1" width="3" style="270" customWidth="1"/>
    <col min="2" max="2" width="9" style="270"/>
    <col min="3" max="3" width="44.5" style="270" customWidth="1"/>
    <col min="4" max="4" width="9" style="270"/>
    <col min="5" max="5" width="17.875" style="270" customWidth="1"/>
    <col min="6" max="6" width="2" style="270" customWidth="1"/>
    <col min="7" max="7" width="13.875" style="270" customWidth="1"/>
    <col min="8" max="8" width="9" style="270"/>
    <col min="9" max="9" width="4.75" style="270" customWidth="1"/>
    <col min="10" max="10" width="30.625" style="267" customWidth="1"/>
    <col min="11" max="16384" width="9" style="270"/>
  </cols>
  <sheetData>
    <row r="1" spans="2:10" ht="29.25" customHeight="1">
      <c r="B1" s="264" t="s">
        <v>271</v>
      </c>
      <c r="E1" s="367" t="s">
        <v>263</v>
      </c>
    </row>
    <row r="2" spans="2:10" ht="18" customHeight="1"/>
    <row r="3" spans="2:10" ht="29.25" customHeight="1">
      <c r="B3" s="256" t="s">
        <v>258</v>
      </c>
      <c r="C3" s="257" t="s">
        <v>384</v>
      </c>
    </row>
    <row r="4" spans="2:10" s="342" customFormat="1" ht="17.25" customHeight="1">
      <c r="B4" s="256"/>
      <c r="C4" s="368" t="s">
        <v>378</v>
      </c>
      <c r="J4" s="341"/>
    </row>
    <row r="5" spans="2:10" ht="29.25" customHeight="1">
      <c r="B5" s="270">
        <v>1</v>
      </c>
      <c r="C5" s="252" t="s">
        <v>254</v>
      </c>
      <c r="D5" s="248"/>
      <c r="E5" s="262">
        <v>44990</v>
      </c>
      <c r="G5" s="445" t="s">
        <v>262</v>
      </c>
      <c r="H5" s="446"/>
      <c r="I5" s="446"/>
      <c r="J5" s="263">
        <f>IF(E5="","",E5+730)</f>
        <v>45720</v>
      </c>
    </row>
    <row r="6" spans="2:10" ht="29.25" customHeight="1"/>
    <row r="7" spans="2:10" ht="29.25" customHeight="1">
      <c r="B7" s="270">
        <v>2</v>
      </c>
      <c r="C7" s="252" t="s">
        <v>327</v>
      </c>
      <c r="D7" s="248"/>
      <c r="E7" s="259" t="s">
        <v>260</v>
      </c>
      <c r="F7" s="255"/>
      <c r="G7" s="260" t="s">
        <v>261</v>
      </c>
      <c r="H7" s="253"/>
      <c r="I7" s="258"/>
      <c r="J7" s="261" t="s">
        <v>256</v>
      </c>
    </row>
    <row r="8" spans="2:10" ht="47.25" customHeight="1">
      <c r="E8" s="258"/>
      <c r="F8" s="271"/>
    </row>
    <row r="9" spans="2:10" ht="71.25" customHeight="1">
      <c r="B9" s="270">
        <v>3</v>
      </c>
      <c r="C9" s="252" t="s">
        <v>328</v>
      </c>
      <c r="D9" s="253"/>
      <c r="E9" s="266" t="s">
        <v>260</v>
      </c>
      <c r="F9" s="255"/>
      <c r="G9" s="260" t="s">
        <v>261</v>
      </c>
      <c r="H9" s="248"/>
      <c r="I9" s="253"/>
      <c r="J9" s="249" t="s">
        <v>332</v>
      </c>
    </row>
    <row r="10" spans="2:10" ht="54" customHeight="1"/>
    <row r="11" spans="2:10" ht="29.25" customHeight="1">
      <c r="B11" s="270">
        <v>4</v>
      </c>
      <c r="C11" s="444" t="s">
        <v>257</v>
      </c>
      <c r="D11" s="444"/>
      <c r="E11" s="444"/>
      <c r="F11" s="444"/>
      <c r="G11" s="444"/>
      <c r="H11" s="444"/>
      <c r="I11" s="444"/>
      <c r="J11" s="444"/>
    </row>
    <row r="12" spans="2:10">
      <c r="C12" s="250"/>
      <c r="D12" s="250"/>
      <c r="E12" s="250" t="s">
        <v>265</v>
      </c>
      <c r="F12" s="250"/>
      <c r="G12" s="250"/>
      <c r="H12" s="250"/>
      <c r="I12" s="250"/>
      <c r="J12" s="251"/>
    </row>
    <row r="13" spans="2:10" ht="12.75" customHeight="1"/>
    <row r="14" spans="2:10" ht="29.25" customHeight="1">
      <c r="B14" s="256" t="s">
        <v>259</v>
      </c>
      <c r="C14" s="257" t="s">
        <v>385</v>
      </c>
    </row>
    <row r="15" spans="2:10" s="342" customFormat="1" ht="17.25" customHeight="1">
      <c r="B15" s="256"/>
      <c r="C15" s="369" t="s">
        <v>377</v>
      </c>
      <c r="J15" s="341"/>
    </row>
    <row r="16" spans="2:10" ht="29.25" customHeight="1">
      <c r="B16" s="270">
        <v>1</v>
      </c>
      <c r="C16" s="252" t="s">
        <v>254</v>
      </c>
      <c r="D16" s="248"/>
      <c r="E16" s="262">
        <v>44630</v>
      </c>
      <c r="G16" s="445" t="s">
        <v>264</v>
      </c>
      <c r="H16" s="446"/>
      <c r="I16" s="446"/>
      <c r="J16" s="263">
        <f>E16+730+365</f>
        <v>45725</v>
      </c>
    </row>
    <row r="17" spans="2:10" ht="29.25" customHeight="1"/>
    <row r="18" spans="2:10" ht="29.25" customHeight="1">
      <c r="B18" s="270">
        <v>2</v>
      </c>
      <c r="C18" s="252" t="s">
        <v>329</v>
      </c>
      <c r="D18" s="248"/>
      <c r="E18" s="259" t="s">
        <v>260</v>
      </c>
      <c r="F18" s="255"/>
      <c r="G18" s="260" t="s">
        <v>261</v>
      </c>
      <c r="H18" s="253"/>
      <c r="I18" s="258"/>
      <c r="J18" s="254" t="s">
        <v>256</v>
      </c>
    </row>
    <row r="19" spans="2:10" ht="48.75" customHeight="1">
      <c r="E19" s="265"/>
      <c r="F19" s="271"/>
    </row>
    <row r="20" spans="2:10" ht="72" customHeight="1">
      <c r="B20" s="270">
        <v>3</v>
      </c>
      <c r="C20" s="252" t="s">
        <v>330</v>
      </c>
      <c r="D20" s="248"/>
      <c r="E20" s="266" t="s">
        <v>260</v>
      </c>
      <c r="F20" s="276"/>
      <c r="G20" s="260" t="s">
        <v>261</v>
      </c>
      <c r="H20" s="248"/>
      <c r="I20" s="258"/>
      <c r="J20" s="249" t="s">
        <v>331</v>
      </c>
    </row>
    <row r="21" spans="2:10" ht="47.25" customHeight="1"/>
    <row r="22" spans="2:10" ht="29.25" customHeight="1">
      <c r="B22" s="270">
        <v>4</v>
      </c>
      <c r="C22" s="444" t="s">
        <v>257</v>
      </c>
      <c r="D22" s="444"/>
      <c r="E22" s="444"/>
      <c r="F22" s="444"/>
      <c r="G22" s="444"/>
      <c r="H22" s="444"/>
      <c r="I22" s="444"/>
      <c r="J22" s="444"/>
    </row>
    <row r="23" spans="2:10">
      <c r="C23" s="250"/>
      <c r="D23" s="250"/>
      <c r="E23" s="250" t="s">
        <v>255</v>
      </c>
      <c r="F23" s="250"/>
      <c r="G23" s="250"/>
      <c r="H23" s="250"/>
      <c r="I23" s="250"/>
      <c r="J23" s="251"/>
    </row>
  </sheetData>
  <mergeCells count="4">
    <mergeCell ref="G5:I5"/>
    <mergeCell ref="C11:J11"/>
    <mergeCell ref="G16:I16"/>
    <mergeCell ref="C22:J22"/>
  </mergeCells>
  <phoneticPr fontId="1"/>
  <pageMargins left="0.25" right="0.25" top="0.75" bottom="0.75" header="0.3" footer="0.3"/>
  <pageSetup paperSize="9" scale="64"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4</xdr:col>
                    <xdr:colOff>66675</xdr:colOff>
                    <xdr:row>6</xdr:row>
                    <xdr:rowOff>38100</xdr:rowOff>
                  </from>
                  <to>
                    <xdr:col>4</xdr:col>
                    <xdr:colOff>371475</xdr:colOff>
                    <xdr:row>6</xdr:row>
                    <xdr:rowOff>304800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6</xdr:col>
                    <xdr:colOff>28575</xdr:colOff>
                    <xdr:row>6</xdr:row>
                    <xdr:rowOff>57150</xdr:rowOff>
                  </from>
                  <to>
                    <xdr:col>6</xdr:col>
                    <xdr:colOff>333375</xdr:colOff>
                    <xdr:row>6</xdr:row>
                    <xdr:rowOff>323850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4</xdr:col>
                    <xdr:colOff>76200</xdr:colOff>
                    <xdr:row>8</xdr:row>
                    <xdr:rowOff>314325</xdr:rowOff>
                  </from>
                  <to>
                    <xdr:col>4</xdr:col>
                    <xdr:colOff>381000</xdr:colOff>
                    <xdr:row>8</xdr:row>
                    <xdr:rowOff>581025</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6</xdr:col>
                    <xdr:colOff>28575</xdr:colOff>
                    <xdr:row>8</xdr:row>
                    <xdr:rowOff>304800</xdr:rowOff>
                  </from>
                  <to>
                    <xdr:col>6</xdr:col>
                    <xdr:colOff>333375</xdr:colOff>
                    <xdr:row>8</xdr:row>
                    <xdr:rowOff>571500</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2</xdr:col>
                    <xdr:colOff>2266950</xdr:colOff>
                    <xdr:row>10</xdr:row>
                    <xdr:rowOff>76200</xdr:rowOff>
                  </from>
                  <to>
                    <xdr:col>2</xdr:col>
                    <xdr:colOff>2571750</xdr:colOff>
                    <xdr:row>10</xdr:row>
                    <xdr:rowOff>342900</xdr:rowOff>
                  </to>
                </anchor>
              </controlPr>
            </control>
          </mc:Choice>
        </mc:AlternateContent>
        <mc:AlternateContent xmlns:mc="http://schemas.openxmlformats.org/markup-compatibility/2006">
          <mc:Choice Requires="x14">
            <control shapeId="274438" r:id="rId9" name="Check Box 6">
              <controlPr defaultSize="0" autoFill="0" autoLine="0" autoPict="0">
                <anchor moveWithCells="1">
                  <from>
                    <xdr:col>8</xdr:col>
                    <xdr:colOff>47625</xdr:colOff>
                    <xdr:row>6</xdr:row>
                    <xdr:rowOff>66675</xdr:rowOff>
                  </from>
                  <to>
                    <xdr:col>8</xdr:col>
                    <xdr:colOff>352425</xdr:colOff>
                    <xdr:row>6</xdr:row>
                    <xdr:rowOff>333375</xdr:rowOff>
                  </to>
                </anchor>
              </controlPr>
            </control>
          </mc:Choice>
        </mc:AlternateContent>
        <mc:AlternateContent xmlns:mc="http://schemas.openxmlformats.org/markup-compatibility/2006">
          <mc:Choice Requires="x14">
            <control shapeId="274439" r:id="rId10" name="Check Box 7">
              <controlPr defaultSize="0" autoFill="0" autoLine="0" autoPict="0">
                <anchor moveWithCells="1">
                  <from>
                    <xdr:col>8</xdr:col>
                    <xdr:colOff>38100</xdr:colOff>
                    <xdr:row>8</xdr:row>
                    <xdr:rowOff>361950</xdr:rowOff>
                  </from>
                  <to>
                    <xdr:col>8</xdr:col>
                    <xdr:colOff>342900</xdr:colOff>
                    <xdr:row>8</xdr:row>
                    <xdr:rowOff>628650</xdr:rowOff>
                  </to>
                </anchor>
              </controlPr>
            </control>
          </mc:Choice>
        </mc:AlternateContent>
        <mc:AlternateContent xmlns:mc="http://schemas.openxmlformats.org/markup-compatibility/2006">
          <mc:Choice Requires="x14">
            <control shapeId="274440" r:id="rId11" name="Check Box 8">
              <controlPr defaultSize="0" autoFill="0" autoLine="0" autoPict="0">
                <anchor moveWithCells="1">
                  <from>
                    <xdr:col>4</xdr:col>
                    <xdr:colOff>66675</xdr:colOff>
                    <xdr:row>17</xdr:row>
                    <xdr:rowOff>38100</xdr:rowOff>
                  </from>
                  <to>
                    <xdr:col>4</xdr:col>
                    <xdr:colOff>371475</xdr:colOff>
                    <xdr:row>17</xdr:row>
                    <xdr:rowOff>304800</xdr:rowOff>
                  </to>
                </anchor>
              </controlPr>
            </control>
          </mc:Choice>
        </mc:AlternateContent>
        <mc:AlternateContent xmlns:mc="http://schemas.openxmlformats.org/markup-compatibility/2006">
          <mc:Choice Requires="x14">
            <control shapeId="274442" r:id="rId12" name="Check Box 10">
              <controlPr defaultSize="0" autoFill="0" autoLine="0" autoPict="0">
                <anchor moveWithCells="1">
                  <from>
                    <xdr:col>6</xdr:col>
                    <xdr:colOff>28575</xdr:colOff>
                    <xdr:row>17</xdr:row>
                    <xdr:rowOff>57150</xdr:rowOff>
                  </from>
                  <to>
                    <xdr:col>6</xdr:col>
                    <xdr:colOff>333375</xdr:colOff>
                    <xdr:row>17</xdr:row>
                    <xdr:rowOff>323850</xdr:rowOff>
                  </to>
                </anchor>
              </controlPr>
            </control>
          </mc:Choice>
        </mc:AlternateContent>
        <mc:AlternateContent xmlns:mc="http://schemas.openxmlformats.org/markup-compatibility/2006">
          <mc:Choice Requires="x14">
            <control shapeId="274444" r:id="rId13" name="Check Box 12">
              <controlPr defaultSize="0" autoFill="0" autoLine="0" autoPict="0">
                <anchor moveWithCells="1">
                  <from>
                    <xdr:col>4</xdr:col>
                    <xdr:colOff>66675</xdr:colOff>
                    <xdr:row>19</xdr:row>
                    <xdr:rowOff>85725</xdr:rowOff>
                  </from>
                  <to>
                    <xdr:col>4</xdr:col>
                    <xdr:colOff>371475</xdr:colOff>
                    <xdr:row>19</xdr:row>
                    <xdr:rowOff>352425</xdr:rowOff>
                  </to>
                </anchor>
              </controlPr>
            </control>
          </mc:Choice>
        </mc:AlternateContent>
        <mc:AlternateContent xmlns:mc="http://schemas.openxmlformats.org/markup-compatibility/2006">
          <mc:Choice Requires="x14">
            <control shapeId="274446" r:id="rId14" name="Check Box 14">
              <controlPr defaultSize="0" autoFill="0" autoLine="0" autoPict="0">
                <anchor moveWithCells="1">
                  <from>
                    <xdr:col>6</xdr:col>
                    <xdr:colOff>28575</xdr:colOff>
                    <xdr:row>19</xdr:row>
                    <xdr:rowOff>57150</xdr:rowOff>
                  </from>
                  <to>
                    <xdr:col>6</xdr:col>
                    <xdr:colOff>333375</xdr:colOff>
                    <xdr:row>19</xdr:row>
                    <xdr:rowOff>323850</xdr:rowOff>
                  </to>
                </anchor>
              </controlPr>
            </control>
          </mc:Choice>
        </mc:AlternateContent>
        <mc:AlternateContent xmlns:mc="http://schemas.openxmlformats.org/markup-compatibility/2006">
          <mc:Choice Requires="x14">
            <control shapeId="274448" r:id="rId15" name="Check Box 16">
              <controlPr defaultSize="0" autoFill="0" autoLine="0" autoPict="0">
                <anchor moveWithCells="1">
                  <from>
                    <xdr:col>2</xdr:col>
                    <xdr:colOff>2524125</xdr:colOff>
                    <xdr:row>21</xdr:row>
                    <xdr:rowOff>28575</xdr:rowOff>
                  </from>
                  <to>
                    <xdr:col>2</xdr:col>
                    <xdr:colOff>2828925</xdr:colOff>
                    <xdr:row>21</xdr:row>
                    <xdr:rowOff>295275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E5" sqref="E5"/>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809" t="s">
        <v>98</v>
      </c>
      <c r="B1" s="810"/>
      <c r="C1" s="84" t="s">
        <v>301</v>
      </c>
      <c r="H1" s="841" t="s">
        <v>42</v>
      </c>
      <c r="I1" s="842"/>
    </row>
    <row r="2" spans="1:9" ht="19.149999999999999" customHeight="1">
      <c r="A2" s="2"/>
      <c r="G2" s="1" t="s">
        <v>128</v>
      </c>
      <c r="H2" s="811"/>
      <c r="I2" s="517"/>
    </row>
    <row r="3" spans="1:9" ht="19.149999999999999" customHeight="1">
      <c r="A3" s="547" t="s">
        <v>304</v>
      </c>
      <c r="B3" s="517"/>
      <c r="C3" s="517"/>
      <c r="D3" s="517"/>
      <c r="E3" s="517"/>
    </row>
    <row r="4" spans="1:9" ht="19.149999999999999" customHeight="1"/>
    <row r="5" spans="1:9" ht="19.149999999999999" customHeight="1">
      <c r="F5" s="86" t="s">
        <v>52</v>
      </c>
      <c r="G5" s="547"/>
      <c r="H5" s="517"/>
      <c r="I5" s="517"/>
    </row>
    <row r="6" spans="1:9" ht="19.149999999999999" customHeight="1">
      <c r="F6" s="86" t="s">
        <v>1</v>
      </c>
      <c r="G6" s="87" t="s">
        <v>2</v>
      </c>
      <c r="H6" s="548">
        <f>'　入力シート'!D10</f>
        <v>0</v>
      </c>
      <c r="I6" s="517"/>
    </row>
    <row r="7" spans="1:9" ht="19.149999999999999" customHeight="1">
      <c r="F7" s="86"/>
      <c r="G7" s="549">
        <f>'　入力シート'!C11</f>
        <v>0</v>
      </c>
      <c r="H7" s="517"/>
      <c r="I7" s="517"/>
    </row>
    <row r="8" spans="1:9" ht="19.149999999999999" customHeight="1">
      <c r="F8" s="86" t="s">
        <v>50</v>
      </c>
      <c r="G8" s="548">
        <f>'　入力シート'!C5</f>
        <v>0</v>
      </c>
      <c r="H8" s="517"/>
      <c r="I8" s="517"/>
    </row>
    <row r="9" spans="1:9" ht="19.149999999999999" customHeight="1">
      <c r="F9" s="86" t="s">
        <v>0</v>
      </c>
      <c r="G9" s="548">
        <f>'　入力シート'!C7</f>
        <v>0</v>
      </c>
      <c r="H9" s="517"/>
      <c r="I9" s="517"/>
    </row>
    <row r="10" spans="1:9" ht="19.149999999999999" customHeight="1"/>
    <row r="11" spans="1:9" ht="19.149999999999999" customHeight="1"/>
    <row r="12" spans="1:9" ht="19.149999999999999" customHeight="1">
      <c r="B12" s="807" t="s">
        <v>90</v>
      </c>
      <c r="C12" s="808"/>
      <c r="D12" s="808"/>
      <c r="E12" s="808"/>
      <c r="F12" s="808"/>
      <c r="G12" s="517"/>
      <c r="H12" s="517"/>
      <c r="I12" s="517"/>
    </row>
    <row r="13" spans="1:9" ht="19.149999999999999" customHeight="1">
      <c r="C13" s="17"/>
      <c r="D13" s="17"/>
      <c r="E13" s="17"/>
      <c r="F13" s="17"/>
      <c r="G13" s="17"/>
      <c r="H13" s="17"/>
      <c r="I13" s="17"/>
    </row>
    <row r="14" spans="1:9" ht="19.149999999999999" customHeight="1"/>
    <row r="15" spans="1:9" ht="60" customHeight="1">
      <c r="B15" s="802" t="s">
        <v>326</v>
      </c>
      <c r="C15" s="803"/>
      <c r="D15" s="803"/>
      <c r="E15" s="803"/>
      <c r="F15" s="803"/>
      <c r="G15" s="803"/>
      <c r="H15" s="803"/>
      <c r="I15" s="803"/>
    </row>
    <row r="16" spans="1:9" ht="19.149999999999999" customHeight="1"/>
    <row r="17" spans="1:9" ht="19.149999999999999" customHeight="1">
      <c r="B17" s="843" t="s">
        <v>41</v>
      </c>
      <c r="C17" s="844"/>
      <c r="D17" s="844"/>
      <c r="E17" s="844"/>
      <c r="F17" s="844"/>
      <c r="G17" s="845"/>
      <c r="H17" s="845"/>
      <c r="I17" s="845"/>
    </row>
    <row r="18" spans="1:9" ht="19.149999999999999" customHeight="1"/>
    <row r="19" spans="1:9" ht="19.149999999999999" customHeight="1">
      <c r="B19" s="52" t="s">
        <v>91</v>
      </c>
    </row>
    <row r="20" spans="1:9" ht="19.149999999999999" customHeight="1">
      <c r="B20" s="52"/>
    </row>
    <row r="21" spans="1:9" ht="156.75" customHeight="1">
      <c r="C21" s="804"/>
      <c r="D21" s="805"/>
      <c r="E21" s="805"/>
      <c r="F21" s="805"/>
      <c r="G21" s="805"/>
      <c r="H21" s="805"/>
      <c r="I21" s="806"/>
    </row>
    <row r="22" spans="1:9" ht="19.149999999999999" customHeight="1"/>
    <row r="23" spans="1:9" ht="19.149999999999999" customHeight="1" thickBot="1"/>
    <row r="24" spans="1:9" ht="19.149999999999999" customHeight="1">
      <c r="A24" s="83"/>
      <c r="B24" s="83" t="s">
        <v>101</v>
      </c>
      <c r="C24" s="83"/>
      <c r="D24" s="83"/>
      <c r="E24" s="83"/>
      <c r="F24" s="83"/>
      <c r="G24" s="83"/>
      <c r="H24" s="83"/>
      <c r="I24" s="83"/>
    </row>
    <row r="25" spans="1:9" ht="19.149999999999999" customHeight="1">
      <c r="B25" s="525" t="s">
        <v>103</v>
      </c>
      <c r="C25" s="526"/>
      <c r="D25" s="526"/>
      <c r="E25" s="526"/>
      <c r="F25" s="526"/>
      <c r="G25" s="526"/>
      <c r="H25" s="526"/>
      <c r="I25" s="813"/>
    </row>
    <row r="26" spans="1:9" ht="19.149999999999999" customHeight="1">
      <c r="B26" s="814"/>
      <c r="C26" s="527"/>
      <c r="D26" s="527"/>
      <c r="E26" s="527"/>
      <c r="F26" s="527"/>
      <c r="G26" s="527"/>
      <c r="H26" s="527"/>
      <c r="I26" s="528"/>
    </row>
    <row r="27" spans="1:9" ht="19.149999999999999" customHeight="1">
      <c r="B27" s="814"/>
      <c r="C27" s="527"/>
      <c r="D27" s="527"/>
      <c r="E27" s="527"/>
      <c r="F27" s="527"/>
      <c r="G27" s="527"/>
      <c r="H27" s="527"/>
      <c r="I27" s="528"/>
    </row>
    <row r="28" spans="1:9" ht="19.149999999999999" customHeight="1">
      <c r="B28" s="529"/>
      <c r="C28" s="530"/>
      <c r="D28" s="530"/>
      <c r="E28" s="530"/>
      <c r="F28" s="530"/>
      <c r="G28" s="530"/>
      <c r="H28" s="530"/>
      <c r="I28" s="531"/>
    </row>
    <row r="29" spans="1:9" ht="19.149999999999999" customHeight="1"/>
  </sheetData>
  <mergeCells count="14">
    <mergeCell ref="B25:I28"/>
    <mergeCell ref="H1:I1"/>
    <mergeCell ref="H2:I2"/>
    <mergeCell ref="B15:I15"/>
    <mergeCell ref="C21:I21"/>
    <mergeCell ref="A1:B1"/>
    <mergeCell ref="G5:I5"/>
    <mergeCell ref="H6:I6"/>
    <mergeCell ref="G7:I7"/>
    <mergeCell ref="G8:I8"/>
    <mergeCell ref="G9:I9"/>
    <mergeCell ref="B12:I12"/>
    <mergeCell ref="B17:I17"/>
    <mergeCell ref="A3:E3"/>
  </mergeCells>
  <phoneticPr fontId="1"/>
  <conditionalFormatting sqref="H6:I6 G7:I9">
    <cfRule type="cellIs" dxfId="4" priority="4" operator="equal">
      <formula>""</formula>
    </cfRule>
  </conditionalFormatting>
  <conditionalFormatting sqref="C21:I21">
    <cfRule type="cellIs" dxfId="3" priority="2" operator="equal">
      <formula>""</formula>
    </cfRule>
  </conditionalFormatting>
  <conditionalFormatting sqref="H2:I2">
    <cfRule type="cellIs" dxfId="2" priority="1" operator="equal">
      <formula>""</formula>
    </cfRule>
  </conditionalFormatting>
  <pageMargins left="0.25" right="0.25" top="0.75" bottom="0.75" header="0.3" footer="0.3"/>
  <pageSetup paperSize="9"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FF"/>
  </sheetPr>
  <dimension ref="A1"/>
  <sheetViews>
    <sheetView topLeftCell="A15" workbookViewId="0">
      <selection activeCell="E5" sqref="E5"/>
    </sheetView>
  </sheetViews>
  <sheetFormatPr defaultRowHeight="18.75"/>
  <sheetData/>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5FAE-8BA3-4313-9DF7-BE3EC56AB45A}">
  <sheetPr>
    <tabColor rgb="FFFFCC99"/>
    <pageSetUpPr fitToPage="1"/>
  </sheetPr>
  <dimension ref="A1:BC29"/>
  <sheetViews>
    <sheetView showGridLines="0" view="pageBreakPreview" zoomScaleNormal="100" zoomScaleSheetLayoutView="100" workbookViewId="0">
      <selection activeCell="E5" sqref="E5"/>
    </sheetView>
  </sheetViews>
  <sheetFormatPr defaultColWidth="9" defaultRowHeight="15.75" customHeight="1"/>
  <cols>
    <col min="1" max="1" width="8" style="48" customWidth="1"/>
    <col min="2" max="2" width="2.5" style="48" customWidth="1"/>
    <col min="3" max="52" width="2.5" style="307" customWidth="1"/>
    <col min="53" max="53" width="9" style="307"/>
    <col min="54" max="54" width="11.75" style="307" customWidth="1"/>
    <col min="55" max="55" width="14.875" style="307" customWidth="1"/>
    <col min="56" max="16384" width="9" style="307"/>
  </cols>
  <sheetData>
    <row r="1" spans="1:55" s="46" customFormat="1" ht="15.75" customHeight="1">
      <c r="A1" s="706" t="s">
        <v>54</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706"/>
      <c r="AW1" s="706"/>
      <c r="AX1" s="706"/>
      <c r="AY1" s="706"/>
      <c r="AZ1" s="706"/>
    </row>
    <row r="2" spans="1:55" s="46" customFormat="1" ht="15.75" customHeight="1">
      <c r="A2" s="706" t="s">
        <v>55</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c r="AP2" s="706"/>
      <c r="AQ2" s="706"/>
      <c r="AR2" s="706"/>
      <c r="AS2" s="706"/>
      <c r="AT2" s="706"/>
      <c r="AU2" s="706"/>
      <c r="AV2" s="706"/>
      <c r="AW2" s="706"/>
      <c r="AX2" s="706"/>
      <c r="AY2" s="706"/>
      <c r="AZ2" s="706"/>
    </row>
    <row r="3" spans="1:55" ht="20.100000000000001" customHeight="1">
      <c r="A3" s="707" t="s">
        <v>82</v>
      </c>
      <c r="B3" s="517"/>
      <c r="C3" s="517"/>
      <c r="D3" s="306"/>
      <c r="E3" s="306"/>
      <c r="F3" s="306"/>
      <c r="G3" s="306"/>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708" t="s">
        <v>96</v>
      </c>
      <c r="AR3" s="709"/>
      <c r="AS3" s="709"/>
      <c r="AT3" s="709"/>
      <c r="AU3" s="709"/>
      <c r="AV3" s="709"/>
      <c r="AW3" s="709"/>
      <c r="AX3" s="709"/>
      <c r="AY3" s="709"/>
      <c r="AZ3" s="709"/>
    </row>
    <row r="4" spans="1:55" ht="20.100000000000001" customHeight="1">
      <c r="A4" s="307"/>
      <c r="B4" s="307"/>
      <c r="AP4" s="710" t="s">
        <v>81</v>
      </c>
      <c r="AQ4" s="711"/>
      <c r="AR4" s="711"/>
      <c r="AS4" s="711"/>
      <c r="AT4" s="712"/>
      <c r="AU4" s="713"/>
      <c r="AV4" s="713"/>
      <c r="AW4" s="713"/>
      <c r="AX4" s="713"/>
      <c r="AY4" s="713"/>
      <c r="AZ4" s="713"/>
    </row>
    <row r="5" spans="1:55" ht="20.100000000000001" customHeight="1">
      <c r="A5" s="714" t="s">
        <v>159</v>
      </c>
      <c r="B5" s="715"/>
      <c r="C5" s="715"/>
      <c r="D5" s="715"/>
      <c r="E5" s="715"/>
      <c r="F5" s="715"/>
      <c r="G5" s="715"/>
      <c r="H5" s="715"/>
      <c r="I5" s="715"/>
      <c r="J5" s="715"/>
      <c r="K5" s="715"/>
      <c r="L5" s="715"/>
      <c r="M5" s="715"/>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716" t="s">
        <v>80</v>
      </c>
      <c r="AQ5" s="717"/>
      <c r="AR5" s="717"/>
      <c r="AS5" s="717"/>
      <c r="AT5" s="718"/>
      <c r="AU5" s="719"/>
      <c r="AV5" s="719"/>
      <c r="AW5" s="719"/>
      <c r="AX5" s="719"/>
      <c r="AY5" s="719"/>
      <c r="AZ5" s="719"/>
    </row>
    <row r="6" spans="1:55" ht="20.100000000000001" customHeight="1">
      <c r="A6" s="678" t="s">
        <v>60</v>
      </c>
      <c r="B6" s="679"/>
      <c r="C6" s="679"/>
      <c r="D6" s="679"/>
      <c r="E6" s="679"/>
      <c r="F6" s="679"/>
      <c r="G6" s="679"/>
      <c r="H6" s="679"/>
      <c r="I6" s="679"/>
      <c r="J6" s="679"/>
      <c r="K6" s="679"/>
      <c r="L6" s="679"/>
      <c r="M6" s="680"/>
      <c r="N6" s="681"/>
      <c r="O6" s="611"/>
      <c r="P6" s="611"/>
      <c r="Q6" s="611"/>
      <c r="R6" s="611"/>
      <c r="S6" s="611"/>
      <c r="T6" s="611"/>
      <c r="U6" s="611"/>
      <c r="V6" s="611"/>
      <c r="W6" s="611"/>
      <c r="X6" s="611"/>
      <c r="Y6" s="611"/>
      <c r="Z6" s="611"/>
      <c r="AA6" s="611"/>
      <c r="AB6" s="682" t="s">
        <v>78</v>
      </c>
      <c r="AC6" s="683"/>
      <c r="AD6" s="683"/>
      <c r="AE6" s="684"/>
      <c r="AF6" s="681"/>
      <c r="AG6" s="611"/>
      <c r="AH6" s="611"/>
      <c r="AI6" s="611"/>
      <c r="AJ6" s="611"/>
      <c r="AK6" s="611"/>
      <c r="AL6" s="457"/>
      <c r="AM6" s="700" t="s">
        <v>136</v>
      </c>
      <c r="AN6" s="701"/>
      <c r="AO6" s="701"/>
      <c r="AP6" s="701"/>
      <c r="AQ6" s="701"/>
      <c r="AR6" s="701"/>
      <c r="AS6" s="701"/>
      <c r="AT6" s="703" t="s">
        <v>138</v>
      </c>
      <c r="AU6" s="704"/>
      <c r="AV6" s="704"/>
      <c r="AW6" s="704"/>
      <c r="AX6" s="704"/>
      <c r="AY6" s="704"/>
      <c r="AZ6" s="705"/>
    </row>
    <row r="7" spans="1:55" ht="20.100000000000001" customHeight="1">
      <c r="A7" s="678" t="s">
        <v>134</v>
      </c>
      <c r="B7" s="679"/>
      <c r="C7" s="679"/>
      <c r="D7" s="679"/>
      <c r="E7" s="679"/>
      <c r="F7" s="679"/>
      <c r="G7" s="679"/>
      <c r="H7" s="679"/>
      <c r="I7" s="679"/>
      <c r="J7" s="679"/>
      <c r="K7" s="679"/>
      <c r="L7" s="679"/>
      <c r="M7" s="680"/>
      <c r="N7" s="681"/>
      <c r="O7" s="611"/>
      <c r="P7" s="611"/>
      <c r="Q7" s="611"/>
      <c r="R7" s="611"/>
      <c r="S7" s="611"/>
      <c r="T7" s="611"/>
      <c r="U7" s="611"/>
      <c r="V7" s="611"/>
      <c r="W7" s="611"/>
      <c r="X7" s="611"/>
      <c r="Y7" s="611"/>
      <c r="Z7" s="611"/>
      <c r="AA7" s="611"/>
      <c r="AB7" s="682" t="s">
        <v>79</v>
      </c>
      <c r="AC7" s="683"/>
      <c r="AD7" s="683"/>
      <c r="AE7" s="684"/>
      <c r="AF7" s="681"/>
      <c r="AG7" s="611"/>
      <c r="AH7" s="611"/>
      <c r="AI7" s="611"/>
      <c r="AJ7" s="611"/>
      <c r="AK7" s="611"/>
      <c r="AL7" s="457"/>
      <c r="AM7" s="702" t="s">
        <v>158</v>
      </c>
      <c r="AN7" s="701"/>
      <c r="AO7" s="701"/>
      <c r="AP7" s="701"/>
      <c r="AQ7" s="701"/>
      <c r="AR7" s="701"/>
      <c r="AS7" s="701"/>
      <c r="AT7" s="703" t="s">
        <v>139</v>
      </c>
      <c r="AU7" s="704"/>
      <c r="AV7" s="704"/>
      <c r="AW7" s="704"/>
      <c r="AX7" s="704"/>
      <c r="AY7" s="704"/>
      <c r="AZ7" s="705"/>
    </row>
    <row r="8" spans="1:55" ht="20.100000000000001" customHeight="1">
      <c r="A8" s="678" t="s">
        <v>77</v>
      </c>
      <c r="B8" s="679"/>
      <c r="C8" s="679"/>
      <c r="D8" s="679"/>
      <c r="E8" s="679"/>
      <c r="F8" s="679"/>
      <c r="G8" s="679"/>
      <c r="H8" s="679"/>
      <c r="I8" s="679"/>
      <c r="J8" s="679"/>
      <c r="K8" s="679"/>
      <c r="L8" s="679"/>
      <c r="M8" s="680"/>
      <c r="N8" s="681"/>
      <c r="O8" s="611"/>
      <c r="P8" s="611"/>
      <c r="Q8" s="611"/>
      <c r="R8" s="611"/>
      <c r="S8" s="611"/>
      <c r="T8" s="611"/>
      <c r="U8" s="611"/>
      <c r="V8" s="611"/>
      <c r="W8" s="611"/>
      <c r="X8" s="611"/>
      <c r="Y8" s="611"/>
      <c r="Z8" s="611"/>
      <c r="AA8" s="611"/>
      <c r="AB8" s="682" t="s">
        <v>160</v>
      </c>
      <c r="AC8" s="683"/>
      <c r="AD8" s="683"/>
      <c r="AE8" s="684"/>
      <c r="AF8" s="681"/>
      <c r="AG8" s="611"/>
      <c r="AH8" s="611"/>
      <c r="AI8" s="611"/>
      <c r="AJ8" s="611"/>
      <c r="AK8" s="611"/>
      <c r="AL8" s="611"/>
      <c r="AM8" s="611"/>
      <c r="AN8" s="611"/>
      <c r="AO8" s="611"/>
      <c r="AP8" s="611"/>
      <c r="AQ8" s="611"/>
      <c r="AR8" s="611"/>
      <c r="AS8" s="611"/>
      <c r="AT8" s="611"/>
      <c r="AU8" s="611"/>
      <c r="AV8" s="611"/>
      <c r="AW8" s="611"/>
      <c r="AX8" s="611"/>
      <c r="AY8" s="611"/>
      <c r="AZ8" s="457"/>
    </row>
    <row r="9" spans="1:55" ht="20.100000000000001" customHeight="1">
      <c r="A9" s="115" t="s">
        <v>141</v>
      </c>
      <c r="B9" s="49"/>
      <c r="C9" s="49"/>
      <c r="D9" s="49"/>
      <c r="E9" s="49"/>
      <c r="F9" s="49"/>
      <c r="G9" s="49"/>
      <c r="H9" s="49"/>
      <c r="I9" s="49"/>
      <c r="J9" s="49"/>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116"/>
    </row>
    <row r="10" spans="1:55" ht="20.100000000000001" customHeight="1">
      <c r="A10" s="685" t="s">
        <v>7</v>
      </c>
      <c r="B10" s="686"/>
      <c r="C10" s="649" t="s">
        <v>176</v>
      </c>
      <c r="D10" s="689"/>
      <c r="E10" s="689"/>
      <c r="F10" s="689"/>
      <c r="G10" s="689"/>
      <c r="H10" s="689"/>
      <c r="I10" s="689"/>
      <c r="J10" s="689"/>
      <c r="K10" s="689"/>
      <c r="L10" s="686"/>
      <c r="M10" s="685" t="s">
        <v>130</v>
      </c>
      <c r="N10" s="689"/>
      <c r="O10" s="689"/>
      <c r="P10" s="689"/>
      <c r="Q10" s="689"/>
      <c r="R10" s="689"/>
      <c r="S10" s="689"/>
      <c r="T10" s="689"/>
      <c r="U10" s="689"/>
      <c r="V10" s="689"/>
      <c r="W10" s="689"/>
      <c r="X10" s="609"/>
      <c r="Y10" s="609"/>
      <c r="Z10" s="609"/>
      <c r="AA10" s="609"/>
      <c r="AB10" s="685" t="s">
        <v>132</v>
      </c>
      <c r="AC10" s="689"/>
      <c r="AD10" s="689"/>
      <c r="AE10" s="609"/>
      <c r="AF10" s="609"/>
      <c r="AG10" s="609"/>
      <c r="AH10" s="609"/>
      <c r="AI10" s="609"/>
      <c r="AJ10" s="609"/>
      <c r="AK10" s="609"/>
      <c r="AL10" s="609"/>
      <c r="AM10" s="609"/>
      <c r="AN10" s="609"/>
      <c r="AO10" s="609"/>
      <c r="AP10" s="609"/>
      <c r="AQ10" s="609"/>
      <c r="AR10" s="609"/>
      <c r="AS10" s="609"/>
      <c r="AT10" s="464"/>
      <c r="AU10" s="649" t="s">
        <v>8</v>
      </c>
      <c r="AV10" s="650"/>
      <c r="AW10" s="650"/>
      <c r="AX10" s="650"/>
      <c r="AY10" s="650"/>
      <c r="AZ10" s="651"/>
      <c r="BB10" s="152" t="s">
        <v>9</v>
      </c>
      <c r="BC10" s="152"/>
    </row>
    <row r="11" spans="1:55" ht="24" customHeight="1" thickBot="1">
      <c r="A11" s="687"/>
      <c r="B11" s="688"/>
      <c r="C11" s="687"/>
      <c r="D11" s="690"/>
      <c r="E11" s="690"/>
      <c r="F11" s="690"/>
      <c r="G11" s="690"/>
      <c r="H11" s="690"/>
      <c r="I11" s="690"/>
      <c r="J11" s="690"/>
      <c r="K11" s="690"/>
      <c r="L11" s="688"/>
      <c r="M11" s="691" t="s">
        <v>131</v>
      </c>
      <c r="N11" s="692"/>
      <c r="O11" s="692"/>
      <c r="P11" s="692"/>
      <c r="Q11" s="692"/>
      <c r="R11" s="692"/>
      <c r="S11" s="692"/>
      <c r="T11" s="692"/>
      <c r="U11" s="692"/>
      <c r="V11" s="693"/>
      <c r="W11" s="694"/>
      <c r="X11" s="695" t="s">
        <v>133</v>
      </c>
      <c r="Y11" s="696"/>
      <c r="Z11" s="696"/>
      <c r="AA11" s="697"/>
      <c r="AB11" s="691" t="s">
        <v>131</v>
      </c>
      <c r="AC11" s="693"/>
      <c r="AD11" s="693"/>
      <c r="AE11" s="693"/>
      <c r="AF11" s="693"/>
      <c r="AG11" s="693"/>
      <c r="AH11" s="693"/>
      <c r="AI11" s="693"/>
      <c r="AJ11" s="693"/>
      <c r="AK11" s="693"/>
      <c r="AL11" s="694"/>
      <c r="AM11" s="698" t="s">
        <v>177</v>
      </c>
      <c r="AN11" s="699"/>
      <c r="AO11" s="699"/>
      <c r="AP11" s="699"/>
      <c r="AQ11" s="699"/>
      <c r="AR11" s="699"/>
      <c r="AS11" s="699"/>
      <c r="AT11" s="699"/>
      <c r="AU11" s="652"/>
      <c r="AV11" s="653"/>
      <c r="AW11" s="653"/>
      <c r="AX11" s="653"/>
      <c r="AY11" s="653"/>
      <c r="AZ11" s="654"/>
      <c r="BB11" s="153" t="s">
        <v>6</v>
      </c>
      <c r="BC11" s="154" t="s">
        <v>129</v>
      </c>
    </row>
    <row r="12" spans="1:55" ht="20.100000000000001" customHeight="1" thickTop="1">
      <c r="A12" s="671"/>
      <c r="B12" s="672"/>
      <c r="C12" s="673"/>
      <c r="D12" s="673"/>
      <c r="E12" s="673"/>
      <c r="F12" s="673"/>
      <c r="G12" s="673"/>
      <c r="H12" s="673"/>
      <c r="I12" s="673"/>
      <c r="J12" s="673"/>
      <c r="K12" s="673"/>
      <c r="L12" s="673"/>
      <c r="M12" s="674"/>
      <c r="N12" s="675"/>
      <c r="O12" s="675"/>
      <c r="P12" s="675"/>
      <c r="Q12" s="675"/>
      <c r="R12" s="675"/>
      <c r="S12" s="675"/>
      <c r="T12" s="675"/>
      <c r="U12" s="675"/>
      <c r="V12" s="676"/>
      <c r="W12" s="677"/>
      <c r="X12" s="674"/>
      <c r="Y12" s="676"/>
      <c r="Z12" s="676"/>
      <c r="AA12" s="677"/>
      <c r="AB12" s="674"/>
      <c r="AC12" s="676"/>
      <c r="AD12" s="676"/>
      <c r="AE12" s="676"/>
      <c r="AF12" s="676"/>
      <c r="AG12" s="676"/>
      <c r="AH12" s="676"/>
      <c r="AI12" s="676"/>
      <c r="AJ12" s="676"/>
      <c r="AK12" s="676"/>
      <c r="AL12" s="677"/>
      <c r="AM12" s="669"/>
      <c r="AN12" s="670"/>
      <c r="AO12" s="670"/>
      <c r="AP12" s="670"/>
      <c r="AQ12" s="670"/>
      <c r="AR12" s="670"/>
      <c r="AS12" s="670"/>
      <c r="AT12" s="670"/>
      <c r="AU12" s="669"/>
      <c r="AV12" s="670"/>
      <c r="AW12" s="670"/>
      <c r="AX12" s="670"/>
      <c r="AY12" s="670"/>
      <c r="AZ12" s="670"/>
      <c r="BB12" s="151" t="s">
        <v>164</v>
      </c>
      <c r="BC12" s="155" t="s">
        <v>172</v>
      </c>
    </row>
    <row r="13" spans="1:55" ht="20.100000000000001" customHeight="1">
      <c r="A13" s="846"/>
      <c r="B13" s="846"/>
      <c r="C13" s="847"/>
      <c r="D13" s="847"/>
      <c r="E13" s="847"/>
      <c r="F13" s="847"/>
      <c r="G13" s="847"/>
      <c r="H13" s="847"/>
      <c r="I13" s="847"/>
      <c r="J13" s="847"/>
      <c r="K13" s="847"/>
      <c r="L13" s="847"/>
      <c r="M13" s="848"/>
      <c r="N13" s="849"/>
      <c r="O13" s="849"/>
      <c r="P13" s="849"/>
      <c r="Q13" s="849"/>
      <c r="R13" s="849"/>
      <c r="S13" s="849"/>
      <c r="T13" s="849"/>
      <c r="U13" s="849"/>
      <c r="V13" s="850"/>
      <c r="W13" s="851"/>
      <c r="X13" s="848"/>
      <c r="Y13" s="850"/>
      <c r="Z13" s="850"/>
      <c r="AA13" s="851"/>
      <c r="AB13" s="848"/>
      <c r="AC13" s="850"/>
      <c r="AD13" s="850"/>
      <c r="AE13" s="850"/>
      <c r="AF13" s="850"/>
      <c r="AG13" s="850"/>
      <c r="AH13" s="850"/>
      <c r="AI13" s="850"/>
      <c r="AJ13" s="850"/>
      <c r="AK13" s="850"/>
      <c r="AL13" s="851"/>
      <c r="AM13" s="852"/>
      <c r="AN13" s="853"/>
      <c r="AO13" s="853"/>
      <c r="AP13" s="853"/>
      <c r="AQ13" s="853"/>
      <c r="AR13" s="853"/>
      <c r="AS13" s="853"/>
      <c r="AT13" s="853"/>
      <c r="AU13" s="852"/>
      <c r="AV13" s="853"/>
      <c r="AW13" s="853"/>
      <c r="AX13" s="853"/>
      <c r="AY13" s="853"/>
      <c r="AZ13" s="853"/>
      <c r="BB13" s="151" t="s">
        <v>165</v>
      </c>
      <c r="BC13" s="155" t="s">
        <v>173</v>
      </c>
    </row>
    <row r="14" spans="1:55" ht="20.100000000000001" customHeight="1">
      <c r="A14" s="663"/>
      <c r="B14" s="663"/>
      <c r="C14" s="664"/>
      <c r="D14" s="664"/>
      <c r="E14" s="664"/>
      <c r="F14" s="664"/>
      <c r="G14" s="664"/>
      <c r="H14" s="664"/>
      <c r="I14" s="664"/>
      <c r="J14" s="664"/>
      <c r="K14" s="664"/>
      <c r="L14" s="664"/>
      <c r="M14" s="665"/>
      <c r="N14" s="666"/>
      <c r="O14" s="666"/>
      <c r="P14" s="666"/>
      <c r="Q14" s="666"/>
      <c r="R14" s="666"/>
      <c r="S14" s="666"/>
      <c r="T14" s="666"/>
      <c r="U14" s="666"/>
      <c r="V14" s="667"/>
      <c r="W14" s="668"/>
      <c r="X14" s="665"/>
      <c r="Y14" s="667"/>
      <c r="Z14" s="667"/>
      <c r="AA14" s="668"/>
      <c r="AB14" s="665"/>
      <c r="AC14" s="667"/>
      <c r="AD14" s="667"/>
      <c r="AE14" s="667"/>
      <c r="AF14" s="667"/>
      <c r="AG14" s="667"/>
      <c r="AH14" s="667"/>
      <c r="AI14" s="667"/>
      <c r="AJ14" s="667"/>
      <c r="AK14" s="667"/>
      <c r="AL14" s="668"/>
      <c r="AM14" s="661"/>
      <c r="AN14" s="662"/>
      <c r="AO14" s="662"/>
      <c r="AP14" s="662"/>
      <c r="AQ14" s="662"/>
      <c r="AR14" s="662"/>
      <c r="AS14" s="662"/>
      <c r="AT14" s="662"/>
      <c r="AU14" s="661"/>
      <c r="AV14" s="662"/>
      <c r="AW14" s="662"/>
      <c r="AX14" s="662"/>
      <c r="AY14" s="662"/>
      <c r="AZ14" s="662"/>
      <c r="BB14" s="151" t="s">
        <v>166</v>
      </c>
      <c r="BC14" s="155" t="s">
        <v>174</v>
      </c>
    </row>
    <row r="15" spans="1:55" ht="20.100000000000001" customHeight="1">
      <c r="A15" s="663"/>
      <c r="B15" s="663"/>
      <c r="C15" s="664"/>
      <c r="D15" s="664"/>
      <c r="E15" s="664"/>
      <c r="F15" s="664"/>
      <c r="G15" s="664"/>
      <c r="H15" s="664"/>
      <c r="I15" s="664"/>
      <c r="J15" s="664"/>
      <c r="K15" s="664"/>
      <c r="L15" s="664"/>
      <c r="M15" s="665"/>
      <c r="N15" s="666"/>
      <c r="O15" s="666"/>
      <c r="P15" s="666"/>
      <c r="Q15" s="666"/>
      <c r="R15" s="666"/>
      <c r="S15" s="666"/>
      <c r="T15" s="666"/>
      <c r="U15" s="666"/>
      <c r="V15" s="667"/>
      <c r="W15" s="668"/>
      <c r="X15" s="665"/>
      <c r="Y15" s="667"/>
      <c r="Z15" s="667"/>
      <c r="AA15" s="668"/>
      <c r="AB15" s="665"/>
      <c r="AC15" s="667"/>
      <c r="AD15" s="667"/>
      <c r="AE15" s="667"/>
      <c r="AF15" s="667"/>
      <c r="AG15" s="667"/>
      <c r="AH15" s="667"/>
      <c r="AI15" s="667"/>
      <c r="AJ15" s="667"/>
      <c r="AK15" s="667"/>
      <c r="AL15" s="668"/>
      <c r="AM15" s="661"/>
      <c r="AN15" s="662"/>
      <c r="AO15" s="662"/>
      <c r="AP15" s="662"/>
      <c r="AQ15" s="662"/>
      <c r="AR15" s="662"/>
      <c r="AS15" s="662"/>
      <c r="AT15" s="662"/>
      <c r="AU15" s="661"/>
      <c r="AV15" s="662"/>
      <c r="AW15" s="662"/>
      <c r="AX15" s="662"/>
      <c r="AY15" s="662"/>
      <c r="AZ15" s="662"/>
      <c r="BB15" s="151" t="s">
        <v>167</v>
      </c>
      <c r="BC15" s="155" t="s">
        <v>175</v>
      </c>
    </row>
    <row r="16" spans="1:55" ht="20.100000000000001" customHeight="1">
      <c r="A16" s="663"/>
      <c r="B16" s="663"/>
      <c r="C16" s="664"/>
      <c r="D16" s="664"/>
      <c r="E16" s="664"/>
      <c r="F16" s="664"/>
      <c r="G16" s="664"/>
      <c r="H16" s="664"/>
      <c r="I16" s="664"/>
      <c r="J16" s="664"/>
      <c r="K16" s="664"/>
      <c r="L16" s="664"/>
      <c r="M16" s="665"/>
      <c r="N16" s="666"/>
      <c r="O16" s="666"/>
      <c r="P16" s="666"/>
      <c r="Q16" s="666"/>
      <c r="R16" s="666"/>
      <c r="S16" s="666"/>
      <c r="T16" s="666"/>
      <c r="U16" s="666"/>
      <c r="V16" s="667"/>
      <c r="W16" s="668"/>
      <c r="X16" s="665"/>
      <c r="Y16" s="667"/>
      <c r="Z16" s="667"/>
      <c r="AA16" s="668"/>
      <c r="AB16" s="665"/>
      <c r="AC16" s="667"/>
      <c r="AD16" s="667"/>
      <c r="AE16" s="667"/>
      <c r="AF16" s="667"/>
      <c r="AG16" s="667"/>
      <c r="AH16" s="667"/>
      <c r="AI16" s="667"/>
      <c r="AJ16" s="667"/>
      <c r="AK16" s="667"/>
      <c r="AL16" s="668"/>
      <c r="AM16" s="661"/>
      <c r="AN16" s="662"/>
      <c r="AO16" s="662"/>
      <c r="AP16" s="662"/>
      <c r="AQ16" s="662"/>
      <c r="AR16" s="662"/>
      <c r="AS16" s="662"/>
      <c r="AT16" s="662"/>
      <c r="AU16" s="661"/>
      <c r="AV16" s="662"/>
      <c r="AW16" s="662"/>
      <c r="AX16" s="662"/>
      <c r="AY16" s="662"/>
      <c r="AZ16" s="662"/>
      <c r="BB16" s="151" t="s">
        <v>161</v>
      </c>
      <c r="BC16" s="155" t="s">
        <v>170</v>
      </c>
    </row>
    <row r="17" spans="1:55" ht="20.100000000000001" customHeight="1">
      <c r="A17" s="663"/>
      <c r="B17" s="663"/>
      <c r="C17" s="664"/>
      <c r="D17" s="664"/>
      <c r="E17" s="664"/>
      <c r="F17" s="664"/>
      <c r="G17" s="664"/>
      <c r="H17" s="664"/>
      <c r="I17" s="664"/>
      <c r="J17" s="664"/>
      <c r="K17" s="664"/>
      <c r="L17" s="664"/>
      <c r="M17" s="665"/>
      <c r="N17" s="666"/>
      <c r="O17" s="666"/>
      <c r="P17" s="666"/>
      <c r="Q17" s="666"/>
      <c r="R17" s="666"/>
      <c r="S17" s="666"/>
      <c r="T17" s="666"/>
      <c r="U17" s="666"/>
      <c r="V17" s="667"/>
      <c r="W17" s="668"/>
      <c r="X17" s="665"/>
      <c r="Y17" s="667"/>
      <c r="Z17" s="667"/>
      <c r="AA17" s="668"/>
      <c r="AB17" s="665"/>
      <c r="AC17" s="667"/>
      <c r="AD17" s="667"/>
      <c r="AE17" s="667"/>
      <c r="AF17" s="667"/>
      <c r="AG17" s="667"/>
      <c r="AH17" s="667"/>
      <c r="AI17" s="667"/>
      <c r="AJ17" s="667"/>
      <c r="AK17" s="667"/>
      <c r="AL17" s="668"/>
      <c r="AM17" s="661"/>
      <c r="AN17" s="662"/>
      <c r="AO17" s="662"/>
      <c r="AP17" s="662"/>
      <c r="AQ17" s="662"/>
      <c r="AR17" s="662"/>
      <c r="AS17" s="662"/>
      <c r="AT17" s="662"/>
      <c r="AU17" s="661"/>
      <c r="AV17" s="662"/>
      <c r="AW17" s="662"/>
      <c r="AX17" s="662"/>
      <c r="AY17" s="662"/>
      <c r="AZ17" s="662"/>
      <c r="BB17" s="151" t="s">
        <v>168</v>
      </c>
      <c r="BC17" s="155"/>
    </row>
    <row r="18" spans="1:55" ht="20.100000000000001" customHeight="1">
      <c r="A18" s="663"/>
      <c r="B18" s="663"/>
      <c r="C18" s="664"/>
      <c r="D18" s="664"/>
      <c r="E18" s="664"/>
      <c r="F18" s="664"/>
      <c r="G18" s="664"/>
      <c r="H18" s="664"/>
      <c r="I18" s="664"/>
      <c r="J18" s="664"/>
      <c r="K18" s="664"/>
      <c r="L18" s="664"/>
      <c r="M18" s="665"/>
      <c r="N18" s="666"/>
      <c r="O18" s="666"/>
      <c r="P18" s="666"/>
      <c r="Q18" s="666"/>
      <c r="R18" s="666"/>
      <c r="S18" s="666"/>
      <c r="T18" s="666"/>
      <c r="U18" s="666"/>
      <c r="V18" s="667"/>
      <c r="W18" s="668"/>
      <c r="X18" s="665"/>
      <c r="Y18" s="667"/>
      <c r="Z18" s="667"/>
      <c r="AA18" s="668"/>
      <c r="AB18" s="665"/>
      <c r="AC18" s="667"/>
      <c r="AD18" s="667"/>
      <c r="AE18" s="667"/>
      <c r="AF18" s="667"/>
      <c r="AG18" s="667"/>
      <c r="AH18" s="667"/>
      <c r="AI18" s="667"/>
      <c r="AJ18" s="667"/>
      <c r="AK18" s="667"/>
      <c r="AL18" s="668"/>
      <c r="AM18" s="661"/>
      <c r="AN18" s="662"/>
      <c r="AO18" s="662"/>
      <c r="AP18" s="662"/>
      <c r="AQ18" s="662"/>
      <c r="AR18" s="662"/>
      <c r="AS18" s="662"/>
      <c r="AT18" s="662"/>
      <c r="AU18" s="661"/>
      <c r="AV18" s="662"/>
      <c r="AW18" s="662"/>
      <c r="AX18" s="662"/>
      <c r="AY18" s="662"/>
      <c r="AZ18" s="662"/>
      <c r="BB18" s="151" t="s">
        <v>169</v>
      </c>
      <c r="BC18" s="155"/>
    </row>
    <row r="19" spans="1:55" ht="20.100000000000001" customHeight="1">
      <c r="A19" s="663"/>
      <c r="B19" s="663"/>
      <c r="C19" s="664"/>
      <c r="D19" s="664"/>
      <c r="E19" s="664"/>
      <c r="F19" s="664"/>
      <c r="G19" s="664"/>
      <c r="H19" s="664"/>
      <c r="I19" s="664"/>
      <c r="J19" s="664"/>
      <c r="K19" s="664"/>
      <c r="L19" s="664"/>
      <c r="M19" s="665"/>
      <c r="N19" s="666"/>
      <c r="O19" s="666"/>
      <c r="P19" s="666"/>
      <c r="Q19" s="666"/>
      <c r="R19" s="666"/>
      <c r="S19" s="666"/>
      <c r="T19" s="666"/>
      <c r="U19" s="666"/>
      <c r="V19" s="667"/>
      <c r="W19" s="668"/>
      <c r="X19" s="665"/>
      <c r="Y19" s="667"/>
      <c r="Z19" s="667"/>
      <c r="AA19" s="668"/>
      <c r="AB19" s="665"/>
      <c r="AC19" s="667"/>
      <c r="AD19" s="667"/>
      <c r="AE19" s="667"/>
      <c r="AF19" s="667"/>
      <c r="AG19" s="667"/>
      <c r="AH19" s="667"/>
      <c r="AI19" s="667"/>
      <c r="AJ19" s="667"/>
      <c r="AK19" s="667"/>
      <c r="AL19" s="668"/>
      <c r="AM19" s="661"/>
      <c r="AN19" s="662"/>
      <c r="AO19" s="662"/>
      <c r="AP19" s="662"/>
      <c r="AQ19" s="662"/>
      <c r="AR19" s="662"/>
      <c r="AS19" s="662"/>
      <c r="AT19" s="662"/>
      <c r="AU19" s="661"/>
      <c r="AV19" s="662"/>
      <c r="AW19" s="662"/>
      <c r="AX19" s="662"/>
      <c r="AY19" s="662"/>
      <c r="AZ19" s="662"/>
      <c r="BB19" s="151" t="s">
        <v>170</v>
      </c>
      <c r="BC19" s="155"/>
    </row>
    <row r="20" spans="1:55" ht="20.100000000000001" customHeight="1">
      <c r="A20" s="663"/>
      <c r="B20" s="663"/>
      <c r="C20" s="664"/>
      <c r="D20" s="664"/>
      <c r="E20" s="664"/>
      <c r="F20" s="664"/>
      <c r="G20" s="664"/>
      <c r="H20" s="664"/>
      <c r="I20" s="664"/>
      <c r="J20" s="664"/>
      <c r="K20" s="664"/>
      <c r="L20" s="664"/>
      <c r="M20" s="665"/>
      <c r="N20" s="666"/>
      <c r="O20" s="666"/>
      <c r="P20" s="666"/>
      <c r="Q20" s="666"/>
      <c r="R20" s="666"/>
      <c r="S20" s="666"/>
      <c r="T20" s="666"/>
      <c r="U20" s="666"/>
      <c r="V20" s="667"/>
      <c r="W20" s="668"/>
      <c r="X20" s="665"/>
      <c r="Y20" s="667"/>
      <c r="Z20" s="667"/>
      <c r="AA20" s="668"/>
      <c r="AB20" s="665"/>
      <c r="AC20" s="667"/>
      <c r="AD20" s="667"/>
      <c r="AE20" s="667"/>
      <c r="AF20" s="667"/>
      <c r="AG20" s="667"/>
      <c r="AH20" s="667"/>
      <c r="AI20" s="667"/>
      <c r="AJ20" s="667"/>
      <c r="AK20" s="667"/>
      <c r="AL20" s="668"/>
      <c r="AM20" s="661"/>
      <c r="AN20" s="662"/>
      <c r="AO20" s="662"/>
      <c r="AP20" s="662"/>
      <c r="AQ20" s="662"/>
      <c r="AR20" s="662"/>
      <c r="AS20" s="662"/>
      <c r="AT20" s="662"/>
      <c r="AU20" s="661"/>
      <c r="AV20" s="662"/>
      <c r="AW20" s="662"/>
      <c r="AX20" s="662"/>
      <c r="AY20" s="662"/>
      <c r="AZ20" s="662"/>
    </row>
    <row r="21" spans="1:55" ht="20.100000000000001" customHeight="1">
      <c r="A21" s="663"/>
      <c r="B21" s="663"/>
      <c r="C21" s="664"/>
      <c r="D21" s="664"/>
      <c r="E21" s="664"/>
      <c r="F21" s="664"/>
      <c r="G21" s="664"/>
      <c r="H21" s="664"/>
      <c r="I21" s="664"/>
      <c r="J21" s="664"/>
      <c r="K21" s="664"/>
      <c r="L21" s="664"/>
      <c r="M21" s="665"/>
      <c r="N21" s="666"/>
      <c r="O21" s="666"/>
      <c r="P21" s="666"/>
      <c r="Q21" s="666"/>
      <c r="R21" s="666"/>
      <c r="S21" s="666"/>
      <c r="T21" s="666"/>
      <c r="U21" s="666"/>
      <c r="V21" s="667"/>
      <c r="W21" s="668"/>
      <c r="X21" s="665"/>
      <c r="Y21" s="667"/>
      <c r="Z21" s="667"/>
      <c r="AA21" s="668"/>
      <c r="AB21" s="665"/>
      <c r="AC21" s="667"/>
      <c r="AD21" s="667"/>
      <c r="AE21" s="667"/>
      <c r="AF21" s="667"/>
      <c r="AG21" s="667"/>
      <c r="AH21" s="667"/>
      <c r="AI21" s="667"/>
      <c r="AJ21" s="667"/>
      <c r="AK21" s="667"/>
      <c r="AL21" s="668"/>
      <c r="AM21" s="661"/>
      <c r="AN21" s="662"/>
      <c r="AO21" s="662"/>
      <c r="AP21" s="662"/>
      <c r="AQ21" s="662"/>
      <c r="AR21" s="662"/>
      <c r="AS21" s="662"/>
      <c r="AT21" s="662"/>
      <c r="AU21" s="661"/>
      <c r="AV21" s="662"/>
      <c r="AW21" s="662"/>
      <c r="AX21" s="662"/>
      <c r="AY21" s="662"/>
      <c r="AZ21" s="662"/>
    </row>
    <row r="22" spans="1:55" ht="20.100000000000001" customHeight="1">
      <c r="A22" s="663"/>
      <c r="B22" s="663"/>
      <c r="C22" s="664"/>
      <c r="D22" s="664"/>
      <c r="E22" s="664"/>
      <c r="F22" s="664"/>
      <c r="G22" s="664"/>
      <c r="H22" s="664"/>
      <c r="I22" s="664"/>
      <c r="J22" s="664"/>
      <c r="K22" s="664"/>
      <c r="L22" s="664"/>
      <c r="M22" s="665"/>
      <c r="N22" s="666"/>
      <c r="O22" s="666"/>
      <c r="P22" s="666"/>
      <c r="Q22" s="666"/>
      <c r="R22" s="666"/>
      <c r="S22" s="666"/>
      <c r="T22" s="666"/>
      <c r="U22" s="666"/>
      <c r="V22" s="667"/>
      <c r="W22" s="668"/>
      <c r="X22" s="665"/>
      <c r="Y22" s="667"/>
      <c r="Z22" s="667"/>
      <c r="AA22" s="668"/>
      <c r="AB22" s="665"/>
      <c r="AC22" s="667"/>
      <c r="AD22" s="667"/>
      <c r="AE22" s="667"/>
      <c r="AF22" s="667"/>
      <c r="AG22" s="667"/>
      <c r="AH22" s="667"/>
      <c r="AI22" s="667"/>
      <c r="AJ22" s="667"/>
      <c r="AK22" s="667"/>
      <c r="AL22" s="668"/>
      <c r="AM22" s="661"/>
      <c r="AN22" s="662"/>
      <c r="AO22" s="662"/>
      <c r="AP22" s="662"/>
      <c r="AQ22" s="662"/>
      <c r="AR22" s="662"/>
      <c r="AS22" s="662"/>
      <c r="AT22" s="662"/>
      <c r="AU22" s="661"/>
      <c r="AV22" s="662"/>
      <c r="AW22" s="662"/>
      <c r="AX22" s="662"/>
      <c r="AY22" s="662"/>
      <c r="AZ22" s="662"/>
    </row>
    <row r="23" spans="1:55" ht="20.100000000000001" customHeight="1">
      <c r="A23" s="663"/>
      <c r="B23" s="663"/>
      <c r="C23" s="664"/>
      <c r="D23" s="664"/>
      <c r="E23" s="664"/>
      <c r="F23" s="664"/>
      <c r="G23" s="664"/>
      <c r="H23" s="664"/>
      <c r="I23" s="664"/>
      <c r="J23" s="664"/>
      <c r="K23" s="664"/>
      <c r="L23" s="664"/>
      <c r="M23" s="665"/>
      <c r="N23" s="666"/>
      <c r="O23" s="666"/>
      <c r="P23" s="666"/>
      <c r="Q23" s="666"/>
      <c r="R23" s="666"/>
      <c r="S23" s="666"/>
      <c r="T23" s="666"/>
      <c r="U23" s="666"/>
      <c r="V23" s="667"/>
      <c r="W23" s="668"/>
      <c r="X23" s="665"/>
      <c r="Y23" s="667"/>
      <c r="Z23" s="667"/>
      <c r="AA23" s="668"/>
      <c r="AB23" s="665"/>
      <c r="AC23" s="667"/>
      <c r="AD23" s="667"/>
      <c r="AE23" s="667"/>
      <c r="AF23" s="667"/>
      <c r="AG23" s="667"/>
      <c r="AH23" s="667"/>
      <c r="AI23" s="667"/>
      <c r="AJ23" s="667"/>
      <c r="AK23" s="667"/>
      <c r="AL23" s="668"/>
      <c r="AM23" s="661"/>
      <c r="AN23" s="662"/>
      <c r="AO23" s="662"/>
      <c r="AP23" s="662"/>
      <c r="AQ23" s="662"/>
      <c r="AR23" s="662"/>
      <c r="AS23" s="662"/>
      <c r="AT23" s="662"/>
      <c r="AU23" s="661"/>
      <c r="AV23" s="662"/>
      <c r="AW23" s="662"/>
      <c r="AX23" s="662"/>
      <c r="AY23" s="662"/>
      <c r="AZ23" s="662"/>
    </row>
    <row r="24" spans="1:55" ht="20.100000000000001" customHeight="1">
      <c r="A24" s="663"/>
      <c r="B24" s="663"/>
      <c r="C24" s="664"/>
      <c r="D24" s="664"/>
      <c r="E24" s="664"/>
      <c r="F24" s="664"/>
      <c r="G24" s="664"/>
      <c r="H24" s="664"/>
      <c r="I24" s="664"/>
      <c r="J24" s="664"/>
      <c r="K24" s="664"/>
      <c r="L24" s="664"/>
      <c r="M24" s="665"/>
      <c r="N24" s="666"/>
      <c r="O24" s="666"/>
      <c r="P24" s="666"/>
      <c r="Q24" s="666"/>
      <c r="R24" s="666"/>
      <c r="S24" s="666"/>
      <c r="T24" s="666"/>
      <c r="U24" s="666"/>
      <c r="V24" s="667"/>
      <c r="W24" s="668"/>
      <c r="X24" s="665"/>
      <c r="Y24" s="667"/>
      <c r="Z24" s="667"/>
      <c r="AA24" s="668"/>
      <c r="AB24" s="665"/>
      <c r="AC24" s="667"/>
      <c r="AD24" s="667"/>
      <c r="AE24" s="667"/>
      <c r="AF24" s="667"/>
      <c r="AG24" s="667"/>
      <c r="AH24" s="667"/>
      <c r="AI24" s="667"/>
      <c r="AJ24" s="667"/>
      <c r="AK24" s="667"/>
      <c r="AL24" s="668"/>
      <c r="AM24" s="661"/>
      <c r="AN24" s="662"/>
      <c r="AO24" s="662"/>
      <c r="AP24" s="662"/>
      <c r="AQ24" s="662"/>
      <c r="AR24" s="662"/>
      <c r="AS24" s="662"/>
      <c r="AT24" s="662"/>
      <c r="AU24" s="661"/>
      <c r="AV24" s="662"/>
      <c r="AW24" s="662"/>
      <c r="AX24" s="662"/>
      <c r="AY24" s="662"/>
      <c r="AZ24" s="662"/>
    </row>
    <row r="25" spans="1:55" ht="20.100000000000001" customHeight="1">
      <c r="A25" s="663"/>
      <c r="B25" s="663"/>
      <c r="C25" s="664"/>
      <c r="D25" s="664"/>
      <c r="E25" s="664"/>
      <c r="F25" s="664"/>
      <c r="G25" s="664"/>
      <c r="H25" s="664"/>
      <c r="I25" s="664"/>
      <c r="J25" s="664"/>
      <c r="K25" s="664"/>
      <c r="L25" s="664"/>
      <c r="M25" s="665"/>
      <c r="N25" s="666"/>
      <c r="O25" s="666"/>
      <c r="P25" s="666"/>
      <c r="Q25" s="666"/>
      <c r="R25" s="666"/>
      <c r="S25" s="666"/>
      <c r="T25" s="666"/>
      <c r="U25" s="666"/>
      <c r="V25" s="667"/>
      <c r="W25" s="668"/>
      <c r="X25" s="665"/>
      <c r="Y25" s="667"/>
      <c r="Z25" s="667"/>
      <c r="AA25" s="668"/>
      <c r="AB25" s="665"/>
      <c r="AC25" s="667"/>
      <c r="AD25" s="667"/>
      <c r="AE25" s="667"/>
      <c r="AF25" s="667"/>
      <c r="AG25" s="667"/>
      <c r="AH25" s="667"/>
      <c r="AI25" s="667"/>
      <c r="AJ25" s="667"/>
      <c r="AK25" s="667"/>
      <c r="AL25" s="668"/>
      <c r="AM25" s="661"/>
      <c r="AN25" s="662"/>
      <c r="AO25" s="662"/>
      <c r="AP25" s="662"/>
      <c r="AQ25" s="662"/>
      <c r="AR25" s="662"/>
      <c r="AS25" s="662"/>
      <c r="AT25" s="662"/>
      <c r="AU25" s="661"/>
      <c r="AV25" s="662"/>
      <c r="AW25" s="662"/>
      <c r="AX25" s="662"/>
      <c r="AY25" s="662"/>
      <c r="AZ25" s="662"/>
    </row>
    <row r="26" spans="1:55" ht="20.100000000000001" customHeight="1">
      <c r="A26" s="655"/>
      <c r="B26" s="655"/>
      <c r="C26" s="656"/>
      <c r="D26" s="656"/>
      <c r="E26" s="656"/>
      <c r="F26" s="656"/>
      <c r="G26" s="656"/>
      <c r="H26" s="656"/>
      <c r="I26" s="656"/>
      <c r="J26" s="656"/>
      <c r="K26" s="656"/>
      <c r="L26" s="656"/>
      <c r="M26" s="665"/>
      <c r="N26" s="666"/>
      <c r="O26" s="666"/>
      <c r="P26" s="666"/>
      <c r="Q26" s="666"/>
      <c r="R26" s="666"/>
      <c r="S26" s="666"/>
      <c r="T26" s="666"/>
      <c r="U26" s="666"/>
      <c r="V26" s="667"/>
      <c r="W26" s="668"/>
      <c r="X26" s="665"/>
      <c r="Y26" s="667"/>
      <c r="Z26" s="667"/>
      <c r="AA26" s="668"/>
      <c r="AB26" s="665"/>
      <c r="AC26" s="667"/>
      <c r="AD26" s="667"/>
      <c r="AE26" s="667"/>
      <c r="AF26" s="667"/>
      <c r="AG26" s="667"/>
      <c r="AH26" s="667"/>
      <c r="AI26" s="667"/>
      <c r="AJ26" s="667"/>
      <c r="AK26" s="667"/>
      <c r="AL26" s="668"/>
      <c r="AM26" s="661"/>
      <c r="AN26" s="662"/>
      <c r="AO26" s="662"/>
      <c r="AP26" s="662"/>
      <c r="AQ26" s="662"/>
      <c r="AR26" s="662"/>
      <c r="AS26" s="662"/>
      <c r="AT26" s="662"/>
      <c r="AU26" s="645"/>
      <c r="AV26" s="646"/>
      <c r="AW26" s="646"/>
      <c r="AX26" s="646"/>
      <c r="AY26" s="646"/>
      <c r="AZ26" s="646"/>
    </row>
    <row r="27" spans="1:55" ht="20.100000000000001" customHeight="1">
      <c r="A27" s="647"/>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7"/>
      <c r="AJ27" s="647"/>
      <c r="AK27" s="647"/>
      <c r="AL27" s="647"/>
      <c r="AM27" s="647"/>
      <c r="AN27" s="647"/>
      <c r="AO27" s="647"/>
      <c r="AP27" s="647"/>
      <c r="AQ27" s="647"/>
      <c r="AR27" s="647"/>
      <c r="AS27" s="647"/>
      <c r="AT27" s="647"/>
      <c r="AU27" s="647"/>
      <c r="AV27" s="647"/>
      <c r="AW27" s="647"/>
      <c r="AX27" s="647"/>
      <c r="AY27" s="647"/>
      <c r="AZ27" s="647"/>
    </row>
    <row r="28" spans="1:55" ht="20.100000000000001" customHeight="1">
      <c r="A28" s="648"/>
      <c r="B28" s="648"/>
      <c r="C28" s="648"/>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row>
    <row r="29" spans="1:55" ht="20.100000000000001" customHeight="1"/>
  </sheetData>
  <mergeCells count="141">
    <mergeCell ref="A1:AZ1"/>
    <mergeCell ref="A2:AZ2"/>
    <mergeCell ref="A3:C3"/>
    <mergeCell ref="AQ3:AZ3"/>
    <mergeCell ref="AP4:AS4"/>
    <mergeCell ref="AT4:AZ4"/>
    <mergeCell ref="A7:M7"/>
    <mergeCell ref="N7:AA7"/>
    <mergeCell ref="AB7:AE7"/>
    <mergeCell ref="AF7:AL7"/>
    <mergeCell ref="AM7:AS7"/>
    <mergeCell ref="AT7:AZ7"/>
    <mergeCell ref="A5:M5"/>
    <mergeCell ref="AP5:AS5"/>
    <mergeCell ref="AT5:AZ5"/>
    <mergeCell ref="A6:M6"/>
    <mergeCell ref="N6:AA6"/>
    <mergeCell ref="AB6:AE6"/>
    <mergeCell ref="AF6:AL6"/>
    <mergeCell ref="AM6:AS6"/>
    <mergeCell ref="AT6:AZ6"/>
    <mergeCell ref="A8:M8"/>
    <mergeCell ref="N8:AA8"/>
    <mergeCell ref="AB8:AE8"/>
    <mergeCell ref="AF8:AZ8"/>
    <mergeCell ref="A10:B11"/>
    <mergeCell ref="C10:L11"/>
    <mergeCell ref="M10:AA10"/>
    <mergeCell ref="AB10:AT10"/>
    <mergeCell ref="AU10:AZ11"/>
    <mergeCell ref="M11:W11"/>
    <mergeCell ref="AU12:AZ12"/>
    <mergeCell ref="A13:B13"/>
    <mergeCell ref="C13:L13"/>
    <mergeCell ref="M13:W13"/>
    <mergeCell ref="X13:AA13"/>
    <mergeCell ref="AB13:AL13"/>
    <mergeCell ref="AM13:AT13"/>
    <mergeCell ref="AU13:AZ13"/>
    <mergeCell ref="X11:AA11"/>
    <mergeCell ref="AB11:AL11"/>
    <mergeCell ref="AM11:AT11"/>
    <mergeCell ref="A12:B12"/>
    <mergeCell ref="C12:L12"/>
    <mergeCell ref="M12:W12"/>
    <mergeCell ref="X12:AA12"/>
    <mergeCell ref="AB12:AL12"/>
    <mergeCell ref="AM12:AT12"/>
    <mergeCell ref="AU14:AZ14"/>
    <mergeCell ref="A15:B15"/>
    <mergeCell ref="C15:L15"/>
    <mergeCell ref="M15:W15"/>
    <mergeCell ref="X15:AA15"/>
    <mergeCell ref="AB15:AL15"/>
    <mergeCell ref="AM15:AT15"/>
    <mergeCell ref="AU15:AZ15"/>
    <mergeCell ref="A14:B14"/>
    <mergeCell ref="C14:L14"/>
    <mergeCell ref="M14:W14"/>
    <mergeCell ref="X14:AA14"/>
    <mergeCell ref="AB14:AL14"/>
    <mergeCell ref="AM14:AT14"/>
    <mergeCell ref="AU16:AZ16"/>
    <mergeCell ref="A17:B17"/>
    <mergeCell ref="C17:L17"/>
    <mergeCell ref="M17:W17"/>
    <mergeCell ref="X17:AA17"/>
    <mergeCell ref="AB17:AL17"/>
    <mergeCell ref="AM17:AT17"/>
    <mergeCell ref="AU17:AZ17"/>
    <mergeCell ref="A16:B16"/>
    <mergeCell ref="C16:L16"/>
    <mergeCell ref="M16:W16"/>
    <mergeCell ref="X16:AA16"/>
    <mergeCell ref="AB16:AL16"/>
    <mergeCell ref="AM16:AT16"/>
    <mergeCell ref="AU18:AZ18"/>
    <mergeCell ref="A19:B19"/>
    <mergeCell ref="C19:L19"/>
    <mergeCell ref="M19:W19"/>
    <mergeCell ref="X19:AA19"/>
    <mergeCell ref="AB19:AL19"/>
    <mergeCell ref="AM19:AT19"/>
    <mergeCell ref="AU19:AZ19"/>
    <mergeCell ref="A18:B18"/>
    <mergeCell ref="C18:L18"/>
    <mergeCell ref="M18:W18"/>
    <mergeCell ref="X18:AA18"/>
    <mergeCell ref="AB18:AL18"/>
    <mergeCell ref="AM18:AT18"/>
    <mergeCell ref="AU20:AZ20"/>
    <mergeCell ref="A21:B21"/>
    <mergeCell ref="C21:L21"/>
    <mergeCell ref="M21:W21"/>
    <mergeCell ref="X21:AA21"/>
    <mergeCell ref="AB21:AL21"/>
    <mergeCell ref="AM21:AT21"/>
    <mergeCell ref="AU21:AZ21"/>
    <mergeCell ref="A20:B20"/>
    <mergeCell ref="C20:L20"/>
    <mergeCell ref="M20:W20"/>
    <mergeCell ref="X20:AA20"/>
    <mergeCell ref="AB20:AL20"/>
    <mergeCell ref="AM20:AT20"/>
    <mergeCell ref="AU22:AZ22"/>
    <mergeCell ref="A23:B23"/>
    <mergeCell ref="C23:L23"/>
    <mergeCell ref="M23:W23"/>
    <mergeCell ref="X23:AA23"/>
    <mergeCell ref="AB23:AL23"/>
    <mergeCell ref="AM23:AT23"/>
    <mergeCell ref="AU23:AZ23"/>
    <mergeCell ref="A22:B22"/>
    <mergeCell ref="C22:L22"/>
    <mergeCell ref="M22:W22"/>
    <mergeCell ref="X22:AA22"/>
    <mergeCell ref="AB22:AL22"/>
    <mergeCell ref="AM22:AT22"/>
    <mergeCell ref="AU24:AZ24"/>
    <mergeCell ref="A25:B25"/>
    <mergeCell ref="C25:L25"/>
    <mergeCell ref="M25:W25"/>
    <mergeCell ref="X25:AA25"/>
    <mergeCell ref="AB25:AL25"/>
    <mergeCell ref="AM25:AT25"/>
    <mergeCell ref="AU25:AZ25"/>
    <mergeCell ref="A24:B24"/>
    <mergeCell ref="C24:L24"/>
    <mergeCell ref="M24:W24"/>
    <mergeCell ref="X24:AA24"/>
    <mergeCell ref="AB24:AL24"/>
    <mergeCell ref="AM24:AT24"/>
    <mergeCell ref="AU26:AZ26"/>
    <mergeCell ref="A27:AZ27"/>
    <mergeCell ref="A28:AZ28"/>
    <mergeCell ref="A26:B26"/>
    <mergeCell ref="C26:L26"/>
    <mergeCell ref="M26:W26"/>
    <mergeCell ref="X26:AA26"/>
    <mergeCell ref="AB26:AL26"/>
    <mergeCell ref="AM26:AT26"/>
  </mergeCells>
  <phoneticPr fontId="1"/>
  <conditionalFormatting sqref="N6:AA8 AF8:AZ8 AF6:AL7 AT4:AZ5 X12:X26 A12:U26 AM12:AZ26 AB12:AB26">
    <cfRule type="cellIs" dxfId="1" priority="2" operator="equal">
      <formula>""</formula>
    </cfRule>
  </conditionalFormatting>
  <conditionalFormatting sqref="AT6:AZ7">
    <cfRule type="cellIs" dxfId="0" priority="1" operator="equal">
      <formula>""</formula>
    </cfRule>
  </conditionalFormatting>
  <dataValidations count="3">
    <dataValidation type="list" showInputMessage="1" showErrorMessage="1" sqref="AM13:AT13" xr:uid="{D1CF6374-4988-4D20-8BF4-FE3AAA7B7943}">
      <formula1>$BC$12:$BC$17</formula1>
    </dataValidation>
    <dataValidation type="list" allowBlank="1" showInputMessage="1" showErrorMessage="1" sqref="AM12:AT12 AM14:AT26" xr:uid="{0FA84C50-76CC-4B3B-A639-9B45E993F539}">
      <formula1>$BC$12:$BC$17</formula1>
    </dataValidation>
    <dataValidation type="list" allowBlank="1" showInputMessage="1" showErrorMessage="1" sqref="C12:L26" xr:uid="{F27DB404-38BE-4B90-8B7F-544B61633BA1}">
      <formula1>$BB$12:$BB$20</formula1>
    </dataValidation>
  </dataValidations>
  <printOptions horizontalCentered="1"/>
  <pageMargins left="0.25" right="0.25" top="0.75" bottom="0.75" header="0.3" footer="0.3"/>
  <pageSetup paperSize="9" scale="7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8772" r:id="rId4" name="Check Box 4">
              <controlPr defaultSize="0" autoFill="0" autoLine="0" autoPict="0">
                <anchor moveWithCells="1">
                  <from>
                    <xdr:col>14</xdr:col>
                    <xdr:colOff>123825</xdr:colOff>
                    <xdr:row>3</xdr:row>
                    <xdr:rowOff>190500</xdr:rowOff>
                  </from>
                  <to>
                    <xdr:col>19</xdr:col>
                    <xdr:colOff>76200</xdr:colOff>
                    <xdr:row>4</xdr:row>
                    <xdr:rowOff>200025</xdr:rowOff>
                  </to>
                </anchor>
              </controlPr>
            </control>
          </mc:Choice>
        </mc:AlternateContent>
        <mc:AlternateContent xmlns:mc="http://schemas.openxmlformats.org/markup-compatibility/2006">
          <mc:Choice Requires="x14">
            <control shapeId="288773" r:id="rId5" name="Check Box 5">
              <controlPr defaultSize="0" autoFill="0" autoLine="0" autoPict="0">
                <anchor moveWithCells="1">
                  <from>
                    <xdr:col>19</xdr:col>
                    <xdr:colOff>180975</xdr:colOff>
                    <xdr:row>3</xdr:row>
                    <xdr:rowOff>190500</xdr:rowOff>
                  </from>
                  <to>
                    <xdr:col>25</xdr:col>
                    <xdr:colOff>0</xdr:colOff>
                    <xdr:row>4</xdr:row>
                    <xdr:rowOff>200025</xdr:rowOff>
                  </to>
                </anchor>
              </controlPr>
            </control>
          </mc:Choice>
        </mc:AlternateContent>
        <mc:AlternateContent xmlns:mc="http://schemas.openxmlformats.org/markup-compatibility/2006">
          <mc:Choice Requires="x14">
            <control shapeId="288774" r:id="rId6" name="Check Box 6">
              <controlPr defaultSize="0" autoFill="0" autoLine="0" autoPict="0">
                <anchor moveWithCells="1">
                  <from>
                    <xdr:col>25</xdr:col>
                    <xdr:colOff>76200</xdr:colOff>
                    <xdr:row>3</xdr:row>
                    <xdr:rowOff>180975</xdr:rowOff>
                  </from>
                  <to>
                    <xdr:col>30</xdr:col>
                    <xdr:colOff>28575</xdr:colOff>
                    <xdr:row>4</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0C56-E1D6-4B70-9305-0C44552478C8}">
  <sheetPr>
    <tabColor rgb="FFFF6600"/>
    <pageSetUpPr fitToPage="1"/>
  </sheetPr>
  <dimension ref="A1:N44"/>
  <sheetViews>
    <sheetView showGridLines="0" topLeftCell="A7" workbookViewId="0">
      <selection activeCell="I25" sqref="I25"/>
    </sheetView>
  </sheetViews>
  <sheetFormatPr defaultRowHeight="13.5"/>
  <cols>
    <col min="1" max="1" width="2.25" style="1" customWidth="1"/>
    <col min="2" max="2" width="3" style="54" customWidth="1"/>
    <col min="3" max="3" width="6.75" style="181" customWidth="1"/>
    <col min="4" max="4" width="6.75" style="411" customWidth="1"/>
    <col min="5" max="5" width="8.125" style="181" customWidth="1"/>
    <col min="6" max="6" width="16.5" style="1" customWidth="1"/>
    <col min="7" max="7" width="38.25" style="1" customWidth="1"/>
    <col min="8" max="8" width="6.75" style="1" customWidth="1"/>
    <col min="9" max="10" width="9" style="1"/>
    <col min="11" max="11" width="21.25" style="1" customWidth="1"/>
    <col min="12" max="16384" width="9" style="1"/>
  </cols>
  <sheetData>
    <row r="1" spans="1:14">
      <c r="B1" s="316" t="s">
        <v>289</v>
      </c>
      <c r="C1" s="317"/>
      <c r="D1" s="317"/>
      <c r="E1" s="317"/>
      <c r="G1" s="54" t="s">
        <v>30</v>
      </c>
    </row>
    <row r="3" spans="1:14" ht="18" customHeight="1">
      <c r="C3" s="449" t="s">
        <v>274</v>
      </c>
      <c r="D3" s="449"/>
      <c r="E3" s="449"/>
      <c r="F3" s="449"/>
      <c r="G3" s="449"/>
    </row>
    <row r="4" spans="1:14" s="44" customFormat="1">
      <c r="B4" s="296"/>
      <c r="C4" s="55"/>
      <c r="D4" s="55"/>
      <c r="E4" s="55"/>
      <c r="F4" s="55"/>
      <c r="G4" s="55"/>
    </row>
    <row r="5" spans="1:14" ht="14.25">
      <c r="C5" s="63" t="s">
        <v>26</v>
      </c>
      <c r="D5" s="63"/>
    </row>
    <row r="6" spans="1:14" s="195" customFormat="1" ht="23.25" customHeight="1">
      <c r="B6" s="297"/>
      <c r="F6" s="195" t="s">
        <v>202</v>
      </c>
    </row>
    <row r="7" spans="1:14" ht="20.25" customHeight="1">
      <c r="B7" s="298"/>
      <c r="C7" s="450" t="s">
        <v>53</v>
      </c>
      <c r="D7" s="451"/>
      <c r="E7" s="452"/>
      <c r="F7" s="453" t="s">
        <v>19</v>
      </c>
      <c r="G7" s="453" t="s">
        <v>27</v>
      </c>
      <c r="H7" s="447" t="s">
        <v>92</v>
      </c>
    </row>
    <row r="8" spans="1:14" ht="20.25" customHeight="1" thickBot="1">
      <c r="B8" s="298"/>
      <c r="C8" s="424" t="s">
        <v>203</v>
      </c>
      <c r="D8" s="425" t="s">
        <v>394</v>
      </c>
      <c r="E8" s="425" t="s">
        <v>204</v>
      </c>
      <c r="F8" s="454"/>
      <c r="G8" s="454"/>
      <c r="H8" s="448"/>
    </row>
    <row r="9" spans="1:14" ht="20.25" customHeight="1" thickTop="1">
      <c r="B9" s="298">
        <v>1</v>
      </c>
      <c r="C9" s="426" t="s">
        <v>272</v>
      </c>
      <c r="D9" s="427"/>
      <c r="E9" s="427" t="s">
        <v>272</v>
      </c>
      <c r="F9" s="428"/>
      <c r="G9" s="429" t="s">
        <v>273</v>
      </c>
      <c r="H9" s="305"/>
    </row>
    <row r="10" spans="1:14" ht="20.25" customHeight="1">
      <c r="B10" s="298">
        <v>2</v>
      </c>
      <c r="C10" s="430" t="s">
        <v>205</v>
      </c>
      <c r="D10" s="430"/>
      <c r="E10" s="430" t="s">
        <v>205</v>
      </c>
      <c r="F10" s="431" t="s">
        <v>281</v>
      </c>
      <c r="G10" s="432" t="s">
        <v>278</v>
      </c>
      <c r="H10" s="305"/>
    </row>
    <row r="11" spans="1:14" ht="21" customHeight="1">
      <c r="A11" s="129"/>
      <c r="B11" s="298">
        <v>3</v>
      </c>
      <c r="C11" s="395" t="s">
        <v>205</v>
      </c>
      <c r="D11" s="395"/>
      <c r="E11" s="395" t="s">
        <v>71</v>
      </c>
      <c r="F11" s="431" t="s">
        <v>282</v>
      </c>
      <c r="G11" s="433" t="s">
        <v>298</v>
      </c>
      <c r="H11" s="305"/>
      <c r="I11" s="208"/>
      <c r="J11" s="209"/>
      <c r="M11" s="184"/>
      <c r="N11" s="186"/>
    </row>
    <row r="12" spans="1:14" ht="19.5" customHeight="1">
      <c r="B12" s="298">
        <v>4</v>
      </c>
      <c r="C12" s="434" t="s">
        <v>205</v>
      </c>
      <c r="D12" s="434"/>
      <c r="E12" s="434" t="s">
        <v>285</v>
      </c>
      <c r="F12" s="431" t="s">
        <v>283</v>
      </c>
      <c r="G12" s="423" t="s">
        <v>142</v>
      </c>
      <c r="H12" s="305"/>
    </row>
    <row r="13" spans="1:14" ht="19.5" customHeight="1">
      <c r="B13" s="298">
        <v>5</v>
      </c>
      <c r="C13" s="430" t="s">
        <v>205</v>
      </c>
      <c r="D13" s="430"/>
      <c r="E13" s="430" t="s">
        <v>288</v>
      </c>
      <c r="F13" s="435" t="s">
        <v>284</v>
      </c>
      <c r="G13" s="435" t="s">
        <v>210</v>
      </c>
      <c r="H13" s="305"/>
    </row>
    <row r="14" spans="1:14" ht="19.5" customHeight="1">
      <c r="B14" s="298">
        <v>6</v>
      </c>
      <c r="C14" s="395" t="s">
        <v>205</v>
      </c>
      <c r="D14" s="395"/>
      <c r="E14" s="395" t="s">
        <v>205</v>
      </c>
      <c r="F14" s="435" t="s">
        <v>124</v>
      </c>
      <c r="G14" s="435" t="s">
        <v>28</v>
      </c>
      <c r="H14" s="305"/>
    </row>
    <row r="15" spans="1:14" ht="19.5" customHeight="1">
      <c r="B15" s="298">
        <v>7</v>
      </c>
      <c r="C15" s="395" t="s">
        <v>205</v>
      </c>
      <c r="D15" s="395"/>
      <c r="E15" s="395" t="s">
        <v>205</v>
      </c>
      <c r="F15" s="436" t="s">
        <v>208</v>
      </c>
      <c r="G15" s="436" t="s">
        <v>209</v>
      </c>
      <c r="H15" s="305"/>
    </row>
    <row r="16" spans="1:14" ht="19.5" customHeight="1">
      <c r="B16" s="298">
        <v>8</v>
      </c>
      <c r="C16" s="395" t="s">
        <v>205</v>
      </c>
      <c r="D16" s="395"/>
      <c r="E16" s="395" t="s">
        <v>206</v>
      </c>
      <c r="F16" s="437" t="s">
        <v>83</v>
      </c>
      <c r="G16" s="438" t="s">
        <v>59</v>
      </c>
      <c r="H16" s="305"/>
    </row>
    <row r="17" spans="1:14" ht="19.5" customHeight="1">
      <c r="B17" s="414">
        <v>17</v>
      </c>
      <c r="C17" s="395"/>
      <c r="D17" s="395" t="s">
        <v>205</v>
      </c>
      <c r="E17" s="395"/>
      <c r="F17" s="400" t="s">
        <v>392</v>
      </c>
      <c r="G17" s="401" t="s">
        <v>393</v>
      </c>
      <c r="H17" s="393"/>
    </row>
    <row r="18" spans="1:14" ht="19.5" customHeight="1">
      <c r="B18" s="197"/>
      <c r="C18" s="462" t="s">
        <v>86</v>
      </c>
      <c r="D18" s="463"/>
      <c r="E18" s="464"/>
      <c r="F18" s="338" t="s">
        <v>89</v>
      </c>
      <c r="G18" s="57" t="s">
        <v>84</v>
      </c>
      <c r="H18" s="305"/>
    </row>
    <row r="19" spans="1:14" ht="19.5" customHeight="1">
      <c r="B19" s="197"/>
      <c r="C19" s="465"/>
      <c r="D19" s="466"/>
      <c r="E19" s="467"/>
      <c r="F19" s="400" t="s">
        <v>360</v>
      </c>
      <c r="G19" s="401" t="s">
        <v>361</v>
      </c>
      <c r="H19" s="305"/>
    </row>
    <row r="20" spans="1:14" ht="19.5" customHeight="1">
      <c r="B20" s="197"/>
      <c r="C20" s="455" t="s">
        <v>87</v>
      </c>
      <c r="D20" s="456"/>
      <c r="E20" s="457"/>
      <c r="F20" s="338" t="s">
        <v>88</v>
      </c>
      <c r="G20" s="57" t="s">
        <v>90</v>
      </c>
      <c r="H20" s="56"/>
    </row>
    <row r="21" spans="1:14" s="44" customFormat="1">
      <c r="B21" s="298"/>
      <c r="C21" s="58"/>
      <c r="D21" s="58"/>
      <c r="E21" s="58"/>
      <c r="F21" s="59"/>
      <c r="G21" s="60"/>
      <c r="H21" s="61"/>
    </row>
    <row r="22" spans="1:14" ht="14.25">
      <c r="A22" s="62"/>
      <c r="B22" s="196"/>
      <c r="C22" s="63" t="s">
        <v>29</v>
      </c>
      <c r="D22" s="63"/>
    </row>
    <row r="23" spans="1:14">
      <c r="B23" s="196"/>
      <c r="C23" s="195" t="s">
        <v>323</v>
      </c>
      <c r="D23" s="195"/>
    </row>
    <row r="24" spans="1:14" ht="21" customHeight="1">
      <c r="A24" s="129"/>
      <c r="C24" s="458" t="s">
        <v>53</v>
      </c>
      <c r="D24" s="458"/>
      <c r="E24" s="459"/>
      <c r="F24" s="458" t="s">
        <v>20</v>
      </c>
      <c r="G24" s="459" t="s">
        <v>207</v>
      </c>
      <c r="H24" s="447" t="s">
        <v>92</v>
      </c>
      <c r="I24" s="180"/>
      <c r="J24" s="200"/>
      <c r="M24" s="129"/>
      <c r="N24" s="201"/>
    </row>
    <row r="25" spans="1:14" ht="21" customHeight="1" thickBot="1">
      <c r="A25" s="129"/>
      <c r="C25" s="202" t="s">
        <v>203</v>
      </c>
      <c r="D25" s="202" t="s">
        <v>394</v>
      </c>
      <c r="E25" s="202" t="s">
        <v>204</v>
      </c>
      <c r="F25" s="460"/>
      <c r="G25" s="461"/>
      <c r="H25" s="448"/>
      <c r="I25" s="203"/>
      <c r="J25" s="204"/>
      <c r="M25" s="184"/>
      <c r="N25" s="186"/>
    </row>
    <row r="26" spans="1:14" ht="19.5" customHeight="1" thickTop="1">
      <c r="A26" s="129"/>
      <c r="B26" s="54">
        <v>9</v>
      </c>
      <c r="C26" s="198" t="s">
        <v>205</v>
      </c>
      <c r="D26" s="198"/>
      <c r="E26" s="198" t="s">
        <v>307</v>
      </c>
      <c r="F26" s="339"/>
      <c r="G26" s="402" t="s">
        <v>373</v>
      </c>
      <c r="H26" s="56"/>
      <c r="I26" s="206"/>
      <c r="J26" s="207"/>
      <c r="M26" s="184"/>
      <c r="N26" s="186"/>
    </row>
    <row r="27" spans="1:14" ht="19.5" customHeight="1">
      <c r="A27" s="129"/>
      <c r="B27" s="54">
        <v>10</v>
      </c>
      <c r="C27" s="198" t="s">
        <v>205</v>
      </c>
      <c r="D27" s="198"/>
      <c r="E27" s="198"/>
      <c r="F27" s="339" t="s">
        <v>111</v>
      </c>
      <c r="G27" s="402" t="s">
        <v>211</v>
      </c>
      <c r="H27" s="56"/>
      <c r="I27" s="208"/>
      <c r="J27" s="209"/>
      <c r="M27" s="184"/>
      <c r="N27" s="186"/>
    </row>
    <row r="28" spans="1:14" ht="27.75" customHeight="1">
      <c r="B28" s="394">
        <v>11</v>
      </c>
      <c r="C28" s="304" t="s">
        <v>277</v>
      </c>
      <c r="D28" s="304"/>
      <c r="E28" s="198" t="s">
        <v>205</v>
      </c>
      <c r="F28" s="340" t="s">
        <v>111</v>
      </c>
      <c r="G28" s="405" t="s">
        <v>372</v>
      </c>
      <c r="H28" s="56"/>
      <c r="I28" s="206"/>
      <c r="J28" s="207"/>
    </row>
    <row r="29" spans="1:14" ht="18" customHeight="1">
      <c r="B29" s="394">
        <v>12</v>
      </c>
      <c r="C29" s="198"/>
      <c r="D29" s="198"/>
      <c r="E29" s="198" t="s">
        <v>205</v>
      </c>
      <c r="F29" s="340" t="s">
        <v>111</v>
      </c>
      <c r="G29" s="205" t="s">
        <v>212</v>
      </c>
      <c r="H29" s="56"/>
      <c r="I29" s="207"/>
      <c r="J29" s="207"/>
    </row>
    <row r="30" spans="1:14" ht="19.5" customHeight="1">
      <c r="B30" s="394">
        <v>13</v>
      </c>
      <c r="C30" s="356" t="s">
        <v>205</v>
      </c>
      <c r="D30" s="356"/>
      <c r="E30" s="356"/>
      <c r="F30" s="340"/>
      <c r="G30" s="403" t="s">
        <v>374</v>
      </c>
      <c r="H30" s="354"/>
      <c r="I30" s="208"/>
      <c r="J30" s="353"/>
      <c r="M30" s="184"/>
      <c r="N30" s="186"/>
    </row>
    <row r="31" spans="1:14" ht="18.75">
      <c r="B31" s="394">
        <v>14</v>
      </c>
      <c r="C31" s="198"/>
      <c r="D31" s="198"/>
      <c r="E31" s="304" t="s">
        <v>277</v>
      </c>
      <c r="F31" s="340"/>
      <c r="G31" s="402" t="s">
        <v>308</v>
      </c>
      <c r="H31" s="56"/>
      <c r="I31" s="206"/>
      <c r="J31" s="269"/>
    </row>
    <row r="32" spans="1:14" ht="18.75">
      <c r="B32" s="394">
        <v>15</v>
      </c>
      <c r="C32" s="395"/>
      <c r="D32" s="395"/>
      <c r="E32" s="396" t="s">
        <v>277</v>
      </c>
      <c r="F32" s="397"/>
      <c r="G32" s="404" t="s">
        <v>270</v>
      </c>
      <c r="H32" s="56"/>
      <c r="I32" s="269"/>
      <c r="J32" s="269"/>
    </row>
    <row r="33" spans="1:10" ht="27" customHeight="1">
      <c r="B33" s="394">
        <v>16</v>
      </c>
      <c r="C33" s="398" t="s">
        <v>205</v>
      </c>
      <c r="D33" s="398"/>
      <c r="E33" s="398"/>
      <c r="F33" s="399"/>
      <c r="G33" s="404" t="s">
        <v>375</v>
      </c>
      <c r="H33" s="393"/>
      <c r="I33" s="207"/>
      <c r="J33" s="207"/>
    </row>
    <row r="34" spans="1:10">
      <c r="A34" s="2"/>
    </row>
    <row r="35" spans="1:10" ht="16.5" customHeight="1">
      <c r="C35" s="63" t="s">
        <v>31</v>
      </c>
      <c r="D35" s="63"/>
      <c r="E35" s="1"/>
    </row>
    <row r="36" spans="1:10" ht="12" customHeight="1">
      <c r="C36" s="194"/>
      <c r="E36" s="1"/>
    </row>
    <row r="37" spans="1:10" ht="16.5" customHeight="1">
      <c r="C37" s="468" t="s">
        <v>397</v>
      </c>
      <c r="D37" s="469"/>
      <c r="E37" s="469"/>
      <c r="F37" s="469"/>
      <c r="G37" s="469"/>
      <c r="H37" s="469"/>
    </row>
    <row r="38" spans="1:10" ht="16.5" customHeight="1">
      <c r="C38" s="468" t="s">
        <v>399</v>
      </c>
      <c r="D38" s="469"/>
      <c r="E38" s="469"/>
      <c r="F38" s="469"/>
      <c r="G38" s="469"/>
      <c r="H38" s="469"/>
    </row>
    <row r="39" spans="1:10" ht="16.5" customHeight="1">
      <c r="B39" s="410"/>
      <c r="C39" s="468" t="s">
        <v>398</v>
      </c>
      <c r="D39" s="469"/>
      <c r="E39" s="469"/>
      <c r="F39" s="469"/>
      <c r="G39" s="469"/>
      <c r="H39" s="469"/>
    </row>
    <row r="40" spans="1:10" ht="16.5" customHeight="1">
      <c r="A40" s="62"/>
      <c r="C40" s="194"/>
      <c r="E40" s="1"/>
    </row>
    <row r="41" spans="1:10" ht="16.5" customHeight="1">
      <c r="C41" s="63" t="s">
        <v>93</v>
      </c>
      <c r="D41" s="63"/>
      <c r="E41" s="1"/>
    </row>
    <row r="42" spans="1:10" ht="9.75" customHeight="1">
      <c r="C42" s="194"/>
      <c r="E42" s="1"/>
    </row>
    <row r="43" spans="1:10" ht="16.5" customHeight="1">
      <c r="C43" s="468" t="s">
        <v>396</v>
      </c>
      <c r="D43" s="469"/>
      <c r="E43" s="469"/>
      <c r="F43" s="469"/>
      <c r="G43" s="469"/>
      <c r="H43" s="469"/>
    </row>
    <row r="44" spans="1:10" ht="16.5" customHeight="1">
      <c r="C44" s="468" t="s">
        <v>395</v>
      </c>
      <c r="D44" s="469"/>
      <c r="E44" s="469"/>
      <c r="F44" s="469"/>
      <c r="G44" s="469"/>
      <c r="H44" s="469"/>
    </row>
  </sheetData>
  <mergeCells count="16">
    <mergeCell ref="C37:H37"/>
    <mergeCell ref="C38:H38"/>
    <mergeCell ref="C43:H43"/>
    <mergeCell ref="C44:H44"/>
    <mergeCell ref="C39:H39"/>
    <mergeCell ref="H24:H25"/>
    <mergeCell ref="C3:G3"/>
    <mergeCell ref="C7:E7"/>
    <mergeCell ref="F7:F8"/>
    <mergeCell ref="G7:G8"/>
    <mergeCell ref="H7:H8"/>
    <mergeCell ref="C20:E20"/>
    <mergeCell ref="C24:E24"/>
    <mergeCell ref="F24:F25"/>
    <mergeCell ref="G24:G25"/>
    <mergeCell ref="C18:E19"/>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7576" r:id="rId4" name="Check Box 8">
              <controlPr defaultSize="0" autoFill="0" autoLine="0" autoPict="0">
                <anchor moveWithCells="1">
                  <from>
                    <xdr:col>7</xdr:col>
                    <xdr:colOff>123825</xdr:colOff>
                    <xdr:row>25</xdr:row>
                    <xdr:rowOff>76200</xdr:rowOff>
                  </from>
                  <to>
                    <xdr:col>7</xdr:col>
                    <xdr:colOff>371475</xdr:colOff>
                    <xdr:row>25</xdr:row>
                    <xdr:rowOff>238125</xdr:rowOff>
                  </to>
                </anchor>
              </controlPr>
            </control>
          </mc:Choice>
        </mc:AlternateContent>
        <mc:AlternateContent xmlns:mc="http://schemas.openxmlformats.org/markup-compatibility/2006">
          <mc:Choice Requires="x14">
            <control shapeId="237579" r:id="rId5" name="Check Box 11">
              <controlPr defaultSize="0" autoFill="0" autoLine="0" autoPict="0">
                <anchor moveWithCells="1">
                  <from>
                    <xdr:col>7</xdr:col>
                    <xdr:colOff>123825</xdr:colOff>
                    <xdr:row>27</xdr:row>
                    <xdr:rowOff>85725</xdr:rowOff>
                  </from>
                  <to>
                    <xdr:col>7</xdr:col>
                    <xdr:colOff>371475</xdr:colOff>
                    <xdr:row>27</xdr:row>
                    <xdr:rowOff>247650</xdr:rowOff>
                  </to>
                </anchor>
              </controlPr>
            </control>
          </mc:Choice>
        </mc:AlternateContent>
        <mc:AlternateContent xmlns:mc="http://schemas.openxmlformats.org/markup-compatibility/2006">
          <mc:Choice Requires="x14">
            <control shapeId="237582" r:id="rId6" name="Check Box 14">
              <controlPr defaultSize="0" autoFill="0" autoLine="0" autoPict="0">
                <anchor moveWithCells="1">
                  <from>
                    <xdr:col>7</xdr:col>
                    <xdr:colOff>123825</xdr:colOff>
                    <xdr:row>26</xdr:row>
                    <xdr:rowOff>38100</xdr:rowOff>
                  </from>
                  <to>
                    <xdr:col>7</xdr:col>
                    <xdr:colOff>371475</xdr:colOff>
                    <xdr:row>26</xdr:row>
                    <xdr:rowOff>200025</xdr:rowOff>
                  </to>
                </anchor>
              </controlPr>
            </control>
          </mc:Choice>
        </mc:AlternateContent>
        <mc:AlternateContent xmlns:mc="http://schemas.openxmlformats.org/markup-compatibility/2006">
          <mc:Choice Requires="x14">
            <control shapeId="237583" r:id="rId7" name="Check Box 15">
              <controlPr defaultSize="0" autoFill="0" autoLine="0" autoPict="0">
                <anchor moveWithCells="1">
                  <from>
                    <xdr:col>7</xdr:col>
                    <xdr:colOff>123825</xdr:colOff>
                    <xdr:row>28</xdr:row>
                    <xdr:rowOff>38100</xdr:rowOff>
                  </from>
                  <to>
                    <xdr:col>7</xdr:col>
                    <xdr:colOff>371475</xdr:colOff>
                    <xdr:row>28</xdr:row>
                    <xdr:rowOff>200025</xdr:rowOff>
                  </to>
                </anchor>
              </controlPr>
            </control>
          </mc:Choice>
        </mc:AlternateContent>
        <mc:AlternateContent xmlns:mc="http://schemas.openxmlformats.org/markup-compatibility/2006">
          <mc:Choice Requires="x14">
            <control shapeId="237584" r:id="rId8" name="Check Box 16">
              <controlPr defaultSize="0" autoFill="0" autoLine="0" autoPict="0">
                <anchor moveWithCells="1">
                  <from>
                    <xdr:col>7</xdr:col>
                    <xdr:colOff>123825</xdr:colOff>
                    <xdr:row>30</xdr:row>
                    <xdr:rowOff>38100</xdr:rowOff>
                  </from>
                  <to>
                    <xdr:col>7</xdr:col>
                    <xdr:colOff>371475</xdr:colOff>
                    <xdr:row>30</xdr:row>
                    <xdr:rowOff>200025</xdr:rowOff>
                  </to>
                </anchor>
              </controlPr>
            </control>
          </mc:Choice>
        </mc:AlternateContent>
        <mc:AlternateContent xmlns:mc="http://schemas.openxmlformats.org/markup-compatibility/2006">
          <mc:Choice Requires="x14">
            <control shapeId="237585" r:id="rId9" name="Check Box 17">
              <controlPr defaultSize="0" autoFill="0" autoLine="0" autoPict="0">
                <anchor moveWithCells="1">
                  <from>
                    <xdr:col>7</xdr:col>
                    <xdr:colOff>123825</xdr:colOff>
                    <xdr:row>31</xdr:row>
                    <xdr:rowOff>38100</xdr:rowOff>
                  </from>
                  <to>
                    <xdr:col>7</xdr:col>
                    <xdr:colOff>371475</xdr:colOff>
                    <xdr:row>31</xdr:row>
                    <xdr:rowOff>200025</xdr:rowOff>
                  </to>
                </anchor>
              </controlPr>
            </control>
          </mc:Choice>
        </mc:AlternateContent>
        <mc:AlternateContent xmlns:mc="http://schemas.openxmlformats.org/markup-compatibility/2006">
          <mc:Choice Requires="x14">
            <control shapeId="237586" r:id="rId10" name="Check Box 18">
              <controlPr defaultSize="0" autoFill="0" autoLine="0" autoPict="0">
                <anchor moveWithCells="1">
                  <from>
                    <xdr:col>7</xdr:col>
                    <xdr:colOff>142875</xdr:colOff>
                    <xdr:row>8</xdr:row>
                    <xdr:rowOff>47625</xdr:rowOff>
                  </from>
                  <to>
                    <xdr:col>7</xdr:col>
                    <xdr:colOff>390525</xdr:colOff>
                    <xdr:row>8</xdr:row>
                    <xdr:rowOff>209550</xdr:rowOff>
                  </to>
                </anchor>
              </controlPr>
            </control>
          </mc:Choice>
        </mc:AlternateContent>
        <mc:AlternateContent xmlns:mc="http://schemas.openxmlformats.org/markup-compatibility/2006">
          <mc:Choice Requires="x14">
            <control shapeId="237588" r:id="rId11" name="Check Box 20">
              <controlPr defaultSize="0" autoFill="0" autoLine="0" autoPict="0">
                <anchor moveWithCells="1">
                  <from>
                    <xdr:col>7</xdr:col>
                    <xdr:colOff>142875</xdr:colOff>
                    <xdr:row>9</xdr:row>
                    <xdr:rowOff>47625</xdr:rowOff>
                  </from>
                  <to>
                    <xdr:col>7</xdr:col>
                    <xdr:colOff>390525</xdr:colOff>
                    <xdr:row>9</xdr:row>
                    <xdr:rowOff>209550</xdr:rowOff>
                  </to>
                </anchor>
              </controlPr>
            </control>
          </mc:Choice>
        </mc:AlternateContent>
        <mc:AlternateContent xmlns:mc="http://schemas.openxmlformats.org/markup-compatibility/2006">
          <mc:Choice Requires="x14">
            <control shapeId="237589" r:id="rId12" name="Check Box 21">
              <controlPr defaultSize="0" autoFill="0" autoLine="0" autoPict="0">
                <anchor moveWithCells="1">
                  <from>
                    <xdr:col>7</xdr:col>
                    <xdr:colOff>142875</xdr:colOff>
                    <xdr:row>10</xdr:row>
                    <xdr:rowOff>47625</xdr:rowOff>
                  </from>
                  <to>
                    <xdr:col>7</xdr:col>
                    <xdr:colOff>390525</xdr:colOff>
                    <xdr:row>10</xdr:row>
                    <xdr:rowOff>209550</xdr:rowOff>
                  </to>
                </anchor>
              </controlPr>
            </control>
          </mc:Choice>
        </mc:AlternateContent>
        <mc:AlternateContent xmlns:mc="http://schemas.openxmlformats.org/markup-compatibility/2006">
          <mc:Choice Requires="x14">
            <control shapeId="237590" r:id="rId13" name="Check Box 22">
              <controlPr defaultSize="0" autoFill="0" autoLine="0" autoPict="0">
                <anchor moveWithCells="1">
                  <from>
                    <xdr:col>7</xdr:col>
                    <xdr:colOff>142875</xdr:colOff>
                    <xdr:row>11</xdr:row>
                    <xdr:rowOff>47625</xdr:rowOff>
                  </from>
                  <to>
                    <xdr:col>7</xdr:col>
                    <xdr:colOff>390525</xdr:colOff>
                    <xdr:row>11</xdr:row>
                    <xdr:rowOff>209550</xdr:rowOff>
                  </to>
                </anchor>
              </controlPr>
            </control>
          </mc:Choice>
        </mc:AlternateContent>
        <mc:AlternateContent xmlns:mc="http://schemas.openxmlformats.org/markup-compatibility/2006">
          <mc:Choice Requires="x14">
            <control shapeId="237591" r:id="rId14" name="Check Box 23">
              <controlPr defaultSize="0" autoFill="0" autoLine="0" autoPict="0">
                <anchor moveWithCells="1">
                  <from>
                    <xdr:col>7</xdr:col>
                    <xdr:colOff>142875</xdr:colOff>
                    <xdr:row>12</xdr:row>
                    <xdr:rowOff>47625</xdr:rowOff>
                  </from>
                  <to>
                    <xdr:col>7</xdr:col>
                    <xdr:colOff>390525</xdr:colOff>
                    <xdr:row>12</xdr:row>
                    <xdr:rowOff>209550</xdr:rowOff>
                  </to>
                </anchor>
              </controlPr>
            </control>
          </mc:Choice>
        </mc:AlternateContent>
        <mc:AlternateContent xmlns:mc="http://schemas.openxmlformats.org/markup-compatibility/2006">
          <mc:Choice Requires="x14">
            <control shapeId="237592" r:id="rId15" name="Check Box 24">
              <controlPr defaultSize="0" autoFill="0" autoLine="0" autoPict="0">
                <anchor moveWithCells="1">
                  <from>
                    <xdr:col>7</xdr:col>
                    <xdr:colOff>142875</xdr:colOff>
                    <xdr:row>13</xdr:row>
                    <xdr:rowOff>47625</xdr:rowOff>
                  </from>
                  <to>
                    <xdr:col>7</xdr:col>
                    <xdr:colOff>390525</xdr:colOff>
                    <xdr:row>13</xdr:row>
                    <xdr:rowOff>209550</xdr:rowOff>
                  </to>
                </anchor>
              </controlPr>
            </control>
          </mc:Choice>
        </mc:AlternateContent>
        <mc:AlternateContent xmlns:mc="http://schemas.openxmlformats.org/markup-compatibility/2006">
          <mc:Choice Requires="x14">
            <control shapeId="237593" r:id="rId16" name="Check Box 25">
              <controlPr defaultSize="0" autoFill="0" autoLine="0" autoPict="0">
                <anchor moveWithCells="1">
                  <from>
                    <xdr:col>7</xdr:col>
                    <xdr:colOff>142875</xdr:colOff>
                    <xdr:row>14</xdr:row>
                    <xdr:rowOff>47625</xdr:rowOff>
                  </from>
                  <to>
                    <xdr:col>7</xdr:col>
                    <xdr:colOff>390525</xdr:colOff>
                    <xdr:row>14</xdr:row>
                    <xdr:rowOff>209550</xdr:rowOff>
                  </to>
                </anchor>
              </controlPr>
            </control>
          </mc:Choice>
        </mc:AlternateContent>
        <mc:AlternateContent xmlns:mc="http://schemas.openxmlformats.org/markup-compatibility/2006">
          <mc:Choice Requires="x14">
            <control shapeId="237594" r:id="rId17" name="Check Box 26">
              <controlPr defaultSize="0" autoFill="0" autoLine="0" autoPict="0">
                <anchor moveWithCells="1">
                  <from>
                    <xdr:col>7</xdr:col>
                    <xdr:colOff>142875</xdr:colOff>
                    <xdr:row>15</xdr:row>
                    <xdr:rowOff>47625</xdr:rowOff>
                  </from>
                  <to>
                    <xdr:col>7</xdr:col>
                    <xdr:colOff>390525</xdr:colOff>
                    <xdr:row>15</xdr:row>
                    <xdr:rowOff>209550</xdr:rowOff>
                  </to>
                </anchor>
              </controlPr>
            </control>
          </mc:Choice>
        </mc:AlternateContent>
        <mc:AlternateContent xmlns:mc="http://schemas.openxmlformats.org/markup-compatibility/2006">
          <mc:Choice Requires="x14">
            <control shapeId="237595" r:id="rId18" name="Check Box 27">
              <controlPr defaultSize="0" autoFill="0" autoLine="0" autoPict="0">
                <anchor moveWithCells="1">
                  <from>
                    <xdr:col>7</xdr:col>
                    <xdr:colOff>142875</xdr:colOff>
                    <xdr:row>18</xdr:row>
                    <xdr:rowOff>47625</xdr:rowOff>
                  </from>
                  <to>
                    <xdr:col>7</xdr:col>
                    <xdr:colOff>390525</xdr:colOff>
                    <xdr:row>18</xdr:row>
                    <xdr:rowOff>209550</xdr:rowOff>
                  </to>
                </anchor>
              </controlPr>
            </control>
          </mc:Choice>
        </mc:AlternateContent>
        <mc:AlternateContent xmlns:mc="http://schemas.openxmlformats.org/markup-compatibility/2006">
          <mc:Choice Requires="x14">
            <control shapeId="237596" r:id="rId19" name="Check Box 28">
              <controlPr defaultSize="0" autoFill="0" autoLine="0" autoPict="0">
                <anchor moveWithCells="1">
                  <from>
                    <xdr:col>7</xdr:col>
                    <xdr:colOff>142875</xdr:colOff>
                    <xdr:row>19</xdr:row>
                    <xdr:rowOff>47625</xdr:rowOff>
                  </from>
                  <to>
                    <xdr:col>7</xdr:col>
                    <xdr:colOff>390525</xdr:colOff>
                    <xdr:row>19</xdr:row>
                    <xdr:rowOff>209550</xdr:rowOff>
                  </to>
                </anchor>
              </controlPr>
            </control>
          </mc:Choice>
        </mc:AlternateContent>
        <mc:AlternateContent xmlns:mc="http://schemas.openxmlformats.org/markup-compatibility/2006">
          <mc:Choice Requires="x14">
            <control shapeId="237597" r:id="rId20" name="Check Box 29">
              <controlPr defaultSize="0" autoFill="0" autoLine="0" autoPict="0">
                <anchor moveWithCells="1">
                  <from>
                    <xdr:col>7</xdr:col>
                    <xdr:colOff>133350</xdr:colOff>
                    <xdr:row>29</xdr:row>
                    <xdr:rowOff>38100</xdr:rowOff>
                  </from>
                  <to>
                    <xdr:col>7</xdr:col>
                    <xdr:colOff>381000</xdr:colOff>
                    <xdr:row>29</xdr:row>
                    <xdr:rowOff>200025</xdr:rowOff>
                  </to>
                </anchor>
              </controlPr>
            </control>
          </mc:Choice>
        </mc:AlternateContent>
        <mc:AlternateContent xmlns:mc="http://schemas.openxmlformats.org/markup-compatibility/2006">
          <mc:Choice Requires="x14">
            <control shapeId="237598" r:id="rId21" name="Check Box 30">
              <controlPr defaultSize="0" autoFill="0" autoLine="0" autoPict="0">
                <anchor moveWithCells="1">
                  <from>
                    <xdr:col>7</xdr:col>
                    <xdr:colOff>142875</xdr:colOff>
                    <xdr:row>17</xdr:row>
                    <xdr:rowOff>47625</xdr:rowOff>
                  </from>
                  <to>
                    <xdr:col>7</xdr:col>
                    <xdr:colOff>390525</xdr:colOff>
                    <xdr:row>17</xdr:row>
                    <xdr:rowOff>209550</xdr:rowOff>
                  </to>
                </anchor>
              </controlPr>
            </control>
          </mc:Choice>
        </mc:AlternateContent>
        <mc:AlternateContent xmlns:mc="http://schemas.openxmlformats.org/markup-compatibility/2006">
          <mc:Choice Requires="x14">
            <control shapeId="237599" r:id="rId22" name="Check Box 31">
              <controlPr defaultSize="0" autoFill="0" autoLine="0" autoPict="0">
                <anchor moveWithCells="1">
                  <from>
                    <xdr:col>7</xdr:col>
                    <xdr:colOff>123825</xdr:colOff>
                    <xdr:row>32</xdr:row>
                    <xdr:rowOff>38100</xdr:rowOff>
                  </from>
                  <to>
                    <xdr:col>7</xdr:col>
                    <xdr:colOff>371475</xdr:colOff>
                    <xdr:row>32</xdr:row>
                    <xdr:rowOff>200025</xdr:rowOff>
                  </to>
                </anchor>
              </controlPr>
            </control>
          </mc:Choice>
        </mc:AlternateContent>
        <mc:AlternateContent xmlns:mc="http://schemas.openxmlformats.org/markup-compatibility/2006">
          <mc:Choice Requires="x14">
            <control shapeId="237601" r:id="rId23" name="Check Box 33">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topLeftCell="A10" zoomScale="98" zoomScaleNormal="98" zoomScaleSheetLayoutView="55" workbookViewId="0">
      <selection activeCell="C15" sqref="C15:E15"/>
    </sheetView>
  </sheetViews>
  <sheetFormatPr defaultColWidth="8.75" defaultRowHeight="18.75"/>
  <cols>
    <col min="1" max="1" width="5.5" style="29" customWidth="1"/>
    <col min="2" max="2" width="30" style="29" customWidth="1"/>
    <col min="3" max="3" width="5.5" style="29" customWidth="1"/>
    <col min="4" max="4" width="55.875" style="29" customWidth="1"/>
    <col min="5" max="5" width="5" style="29" customWidth="1"/>
    <col min="6" max="10" width="5.5" style="29" customWidth="1"/>
    <col min="11" max="20" width="5.25" style="29" customWidth="1"/>
    <col min="21" max="21" width="4.75" style="29" customWidth="1"/>
    <col min="22" max="22" width="21.25" style="29" customWidth="1"/>
    <col min="23" max="25" width="8.75" style="29"/>
    <col min="26" max="26" width="16.375" style="29" customWidth="1"/>
    <col min="27" max="27" width="14" style="29" customWidth="1"/>
    <col min="28" max="29" width="14.25" style="29" customWidth="1"/>
    <col min="30" max="30" width="19.25" style="29" customWidth="1"/>
    <col min="31" max="31" width="57.75" style="29" customWidth="1"/>
    <col min="32" max="32" width="19.375" style="29" bestFit="1" customWidth="1"/>
    <col min="33" max="33" width="10.75" style="29" customWidth="1"/>
    <col min="34" max="35" width="21.25" style="29" customWidth="1"/>
    <col min="36" max="16384" width="8.75" style="29"/>
  </cols>
  <sheetData>
    <row r="1" spans="1:25" ht="33">
      <c r="A1" s="27"/>
      <c r="B1" s="27" t="s">
        <v>40</v>
      </c>
      <c r="C1" s="27"/>
      <c r="D1" s="27"/>
      <c r="E1" s="27"/>
      <c r="F1" s="27"/>
      <c r="G1" s="27"/>
      <c r="H1" s="27"/>
      <c r="I1" s="27"/>
      <c r="J1" s="27"/>
      <c r="K1" s="27"/>
      <c r="L1" s="27"/>
      <c r="M1" s="27"/>
      <c r="N1" s="27"/>
      <c r="O1" s="27"/>
      <c r="P1" s="27"/>
      <c r="Q1" s="27"/>
      <c r="R1" s="27"/>
      <c r="S1" s="27"/>
      <c r="T1" s="27"/>
      <c r="U1" s="28"/>
      <c r="V1" s="28"/>
      <c r="W1" s="28"/>
      <c r="X1" s="28"/>
      <c r="Y1" s="28"/>
    </row>
    <row r="2" spans="1:25" ht="40.5" customHeight="1" thickBot="1">
      <c r="A2" s="27"/>
      <c r="B2" s="110" t="s">
        <v>126</v>
      </c>
      <c r="C2" s="27"/>
      <c r="D2" s="27"/>
      <c r="E2" s="27"/>
      <c r="F2" s="27"/>
      <c r="G2" s="27"/>
      <c r="H2" s="27"/>
      <c r="I2" s="27"/>
      <c r="J2" s="27"/>
      <c r="K2" s="27"/>
      <c r="L2" s="27"/>
      <c r="M2" s="27"/>
      <c r="N2" s="27"/>
      <c r="O2" s="27"/>
      <c r="P2" s="27"/>
      <c r="Q2" s="27"/>
      <c r="R2" s="27"/>
      <c r="S2" s="27"/>
      <c r="T2" s="27"/>
      <c r="U2" s="28"/>
      <c r="V2" s="28"/>
      <c r="W2" s="28"/>
      <c r="X2" s="28"/>
      <c r="Y2" s="28"/>
    </row>
    <row r="3" spans="1:25" ht="40.5" customHeight="1">
      <c r="A3" s="27"/>
      <c r="B3" s="35" t="s">
        <v>25</v>
      </c>
      <c r="C3" s="478"/>
      <c r="D3" s="479"/>
      <c r="E3" s="480"/>
      <c r="F3" s="27"/>
      <c r="G3" s="28"/>
    </row>
    <row r="4" spans="1:25" ht="40.5" customHeight="1">
      <c r="A4" s="27"/>
      <c r="B4" s="301" t="s">
        <v>10</v>
      </c>
      <c r="C4" s="481"/>
      <c r="D4" s="482"/>
      <c r="E4" s="483"/>
      <c r="F4" s="27"/>
      <c r="G4" s="28"/>
    </row>
    <row r="5" spans="1:25" ht="40.5" customHeight="1">
      <c r="A5" s="27"/>
      <c r="B5" s="42" t="s">
        <v>16</v>
      </c>
      <c r="C5" s="484"/>
      <c r="D5" s="485"/>
      <c r="E5" s="486"/>
      <c r="F5" s="27"/>
      <c r="G5" s="28"/>
    </row>
    <row r="6" spans="1:25" ht="40.5" customHeight="1">
      <c r="A6" s="27"/>
      <c r="B6" s="302" t="s">
        <v>10</v>
      </c>
      <c r="C6" s="487"/>
      <c r="D6" s="488"/>
      <c r="E6" s="489"/>
      <c r="F6" s="27"/>
      <c r="G6" s="28"/>
    </row>
    <row r="7" spans="1:25" ht="40.5" customHeight="1">
      <c r="A7" s="27"/>
      <c r="B7" s="42" t="s">
        <v>3</v>
      </c>
      <c r="C7" s="484"/>
      <c r="D7" s="485"/>
      <c r="E7" s="486"/>
      <c r="F7" s="27"/>
      <c r="G7" s="28"/>
    </row>
    <row r="8" spans="1:25" ht="40.5" customHeight="1">
      <c r="A8" s="27"/>
      <c r="B8" s="303" t="s">
        <v>275</v>
      </c>
      <c r="C8" s="492"/>
      <c r="D8" s="493"/>
      <c r="E8" s="494"/>
      <c r="F8" s="27"/>
      <c r="G8" s="28"/>
    </row>
    <row r="9" spans="1:25" ht="40.5" customHeight="1">
      <c r="A9" s="27"/>
      <c r="B9" s="70" t="s">
        <v>276</v>
      </c>
      <c r="C9" s="495"/>
      <c r="D9" s="496"/>
      <c r="E9" s="497"/>
      <c r="F9" s="27"/>
      <c r="G9" s="28"/>
    </row>
    <row r="10" spans="1:25" ht="40.5" customHeight="1">
      <c r="A10" s="27"/>
      <c r="B10" s="470" t="s">
        <v>14</v>
      </c>
      <c r="C10" s="16" t="s">
        <v>11</v>
      </c>
      <c r="D10" s="490"/>
      <c r="E10" s="491"/>
      <c r="F10" s="27"/>
      <c r="G10" s="28"/>
    </row>
    <row r="11" spans="1:25" ht="40.5" customHeight="1">
      <c r="A11" s="27"/>
      <c r="B11" s="471"/>
      <c r="C11" s="472"/>
      <c r="D11" s="473"/>
      <c r="E11" s="474"/>
      <c r="F11" s="27"/>
      <c r="G11" s="28"/>
    </row>
    <row r="12" spans="1:25" ht="40.5" customHeight="1">
      <c r="A12" s="27"/>
      <c r="B12" s="32" t="s">
        <v>17</v>
      </c>
      <c r="C12" s="472"/>
      <c r="D12" s="473"/>
      <c r="E12" s="474"/>
      <c r="F12" s="27"/>
      <c r="G12" s="28"/>
    </row>
    <row r="13" spans="1:25" ht="40.5" customHeight="1">
      <c r="A13" s="27"/>
      <c r="B13" s="31" t="s">
        <v>12</v>
      </c>
      <c r="C13" s="472"/>
      <c r="D13" s="473"/>
      <c r="E13" s="474"/>
      <c r="F13" s="27"/>
      <c r="G13" s="28"/>
    </row>
    <row r="14" spans="1:25" ht="40.5" customHeight="1">
      <c r="A14" s="27"/>
      <c r="B14" s="33" t="s">
        <v>15</v>
      </c>
      <c r="C14" s="472"/>
      <c r="D14" s="473"/>
      <c r="E14" s="474"/>
      <c r="F14" s="27"/>
      <c r="G14" s="28"/>
    </row>
    <row r="15" spans="1:25" ht="40.5" customHeight="1" thickBot="1">
      <c r="A15" s="27"/>
      <c r="B15" s="34" t="s">
        <v>13</v>
      </c>
      <c r="C15" s="475"/>
      <c r="D15" s="476"/>
      <c r="E15" s="477"/>
      <c r="F15" s="27"/>
      <c r="G15" s="28"/>
    </row>
    <row r="16" spans="1:25" ht="40.5" customHeight="1">
      <c r="A16" s="27"/>
      <c r="B16" s="27"/>
      <c r="C16" s="27"/>
      <c r="D16" s="27"/>
      <c r="E16" s="27"/>
      <c r="F16" s="27"/>
      <c r="G16" s="28"/>
    </row>
    <row r="17" spans="1:25" ht="40.5" customHeight="1">
      <c r="A17" s="27"/>
      <c r="B17" s="27"/>
      <c r="C17" s="27"/>
      <c r="D17" s="27"/>
      <c r="E17" s="27"/>
      <c r="F17" s="27"/>
      <c r="G17" s="27"/>
      <c r="H17" s="27"/>
      <c r="I17" s="27"/>
      <c r="J17" s="27"/>
      <c r="K17" s="27"/>
      <c r="L17" s="27"/>
      <c r="M17" s="27"/>
      <c r="N17" s="27"/>
      <c r="O17" s="27"/>
      <c r="P17" s="27"/>
      <c r="Q17" s="27"/>
      <c r="R17" s="27"/>
      <c r="S17" s="27"/>
      <c r="T17" s="27"/>
      <c r="U17" s="28"/>
      <c r="V17" s="28"/>
      <c r="W17" s="28"/>
      <c r="X17" s="28"/>
      <c r="Y17" s="28"/>
    </row>
    <row r="18" spans="1:25">
      <c r="A18" s="28"/>
      <c r="B18" s="28"/>
      <c r="C18" s="28"/>
      <c r="D18" s="28"/>
      <c r="E18" s="28"/>
      <c r="F18" s="28"/>
      <c r="G18" s="28"/>
      <c r="H18" s="28"/>
      <c r="I18" s="28"/>
      <c r="J18" s="28"/>
      <c r="K18" s="28"/>
      <c r="L18" s="28"/>
      <c r="M18" s="28"/>
      <c r="N18" s="28"/>
      <c r="O18" s="28"/>
      <c r="P18" s="28"/>
      <c r="Q18" s="28"/>
      <c r="R18" s="28"/>
      <c r="S18" s="28"/>
      <c r="T18" s="28"/>
      <c r="U18" s="28"/>
      <c r="V18" s="28"/>
      <c r="W18" s="28"/>
      <c r="X18" s="28"/>
      <c r="Y18" s="28"/>
    </row>
  </sheetData>
  <mergeCells count="14">
    <mergeCell ref="B10:B11"/>
    <mergeCell ref="C13:E13"/>
    <mergeCell ref="C14:E14"/>
    <mergeCell ref="C15:E15"/>
    <mergeCell ref="C3:E3"/>
    <mergeCell ref="C4:E4"/>
    <mergeCell ref="C5:E5"/>
    <mergeCell ref="C6:E6"/>
    <mergeCell ref="C7:E7"/>
    <mergeCell ref="D10:E10"/>
    <mergeCell ref="C8:E8"/>
    <mergeCell ref="C9:E9"/>
    <mergeCell ref="C11:E11"/>
    <mergeCell ref="C12:E12"/>
  </mergeCells>
  <phoneticPr fontId="1"/>
  <conditionalFormatting sqref="C15:E15">
    <cfRule type="cellIs" dxfId="108" priority="5" operator="equal">
      <formula>""</formula>
    </cfRule>
  </conditionalFormatting>
  <conditionalFormatting sqref="C3:E3 C12:E15 C8:E9">
    <cfRule type="cellIs" dxfId="107" priority="4" operator="equal">
      <formula>""</formula>
    </cfRule>
  </conditionalFormatting>
  <conditionalFormatting sqref="D10:E10 C11:E11">
    <cfRule type="cellIs" dxfId="106" priority="3" operator="equal">
      <formula>""</formula>
    </cfRule>
  </conditionalFormatting>
  <conditionalFormatting sqref="C4:E7">
    <cfRule type="cellIs" dxfId="105" priority="1" operator="equal">
      <formula>""</formula>
    </cfRule>
  </conditionalFormatting>
  <printOptions horizontalCentered="1"/>
  <pageMargins left="0.68" right="0.2" top="0.57999999999999996" bottom="0.2" header="0.31496062992125984" footer="0.2"/>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7138A-CF6F-4EFB-880E-7D3E44CB6C28}">
  <sheetPr>
    <pageSetUpPr fitToPage="1"/>
  </sheetPr>
  <dimension ref="A1:Y18"/>
  <sheetViews>
    <sheetView topLeftCell="A7" zoomScale="98" zoomScaleNormal="98" zoomScaleSheetLayoutView="55" workbookViewId="0">
      <selection activeCell="C10" sqref="C10"/>
    </sheetView>
  </sheetViews>
  <sheetFormatPr defaultColWidth="8.75" defaultRowHeight="18.75"/>
  <cols>
    <col min="1" max="1" width="5.5" style="29" customWidth="1"/>
    <col min="2" max="2" width="30" style="29" customWidth="1"/>
    <col min="3" max="3" width="5.5" style="29" customWidth="1"/>
    <col min="4" max="4" width="55.875" style="29" customWidth="1"/>
    <col min="5" max="5" width="5" style="29" customWidth="1"/>
    <col min="6" max="10" width="5.5" style="29" customWidth="1"/>
    <col min="11" max="20" width="5.25" style="29" customWidth="1"/>
    <col min="21" max="21" width="4.75" style="29" customWidth="1"/>
    <col min="22" max="22" width="21.25" style="29" customWidth="1"/>
    <col min="23" max="25" width="8.75" style="29"/>
    <col min="26" max="26" width="16.375" style="29" customWidth="1"/>
    <col min="27" max="27" width="14" style="29" customWidth="1"/>
    <col min="28" max="29" width="14.25" style="29" customWidth="1"/>
    <col min="30" max="30" width="19.25" style="29" customWidth="1"/>
    <col min="31" max="31" width="57.75" style="29" customWidth="1"/>
    <col min="32" max="32" width="19.375" style="29" bestFit="1" customWidth="1"/>
    <col min="33" max="33" width="10.75" style="29" customWidth="1"/>
    <col min="34" max="35" width="21.25" style="29" customWidth="1"/>
    <col min="36" max="16384" width="8.75" style="29"/>
  </cols>
  <sheetData>
    <row r="1" spans="1:25" ht="33">
      <c r="A1" s="27"/>
      <c r="B1" s="27" t="s">
        <v>40</v>
      </c>
      <c r="C1" s="27"/>
      <c r="D1" s="27"/>
      <c r="E1" s="27"/>
      <c r="F1" s="27"/>
      <c r="G1" s="27"/>
      <c r="H1" s="27"/>
      <c r="I1" s="27"/>
      <c r="J1" s="27"/>
      <c r="K1" s="27"/>
      <c r="L1" s="27"/>
      <c r="M1" s="27"/>
      <c r="N1" s="27"/>
      <c r="O1" s="27"/>
      <c r="P1" s="27"/>
      <c r="Q1" s="27"/>
      <c r="R1" s="27"/>
      <c r="S1" s="27"/>
      <c r="T1" s="27"/>
      <c r="U1" s="28"/>
      <c r="V1" s="28"/>
      <c r="W1" s="28"/>
      <c r="X1" s="28"/>
      <c r="Y1" s="28"/>
    </row>
    <row r="2" spans="1:25" ht="40.5" customHeight="1" thickBot="1">
      <c r="A2" s="27"/>
      <c r="B2" s="110" t="s">
        <v>126</v>
      </c>
      <c r="C2" s="27"/>
      <c r="D2" s="27"/>
      <c r="E2" s="27"/>
      <c r="F2" s="27"/>
      <c r="G2" s="27"/>
      <c r="H2" s="27"/>
      <c r="I2" s="27"/>
      <c r="J2" s="27"/>
      <c r="K2" s="27"/>
      <c r="L2" s="27"/>
      <c r="M2" s="27"/>
      <c r="N2" s="27"/>
      <c r="O2" s="27"/>
      <c r="P2" s="27"/>
      <c r="Q2" s="27"/>
      <c r="R2" s="27"/>
      <c r="S2" s="27"/>
      <c r="T2" s="27"/>
      <c r="U2" s="28"/>
      <c r="V2" s="28"/>
      <c r="W2" s="28"/>
      <c r="X2" s="28"/>
      <c r="Y2" s="28"/>
    </row>
    <row r="3" spans="1:25" ht="40.5" customHeight="1">
      <c r="A3" s="27"/>
      <c r="B3" s="35" t="s">
        <v>25</v>
      </c>
      <c r="C3" s="478">
        <v>45437</v>
      </c>
      <c r="D3" s="479"/>
      <c r="E3" s="480"/>
      <c r="F3" s="27"/>
      <c r="G3" s="28"/>
    </row>
    <row r="4" spans="1:25" ht="40.5" customHeight="1">
      <c r="A4" s="27"/>
      <c r="B4" s="301" t="s">
        <v>10</v>
      </c>
      <c r="C4" s="481" t="s">
        <v>32</v>
      </c>
      <c r="D4" s="482"/>
      <c r="E4" s="483"/>
      <c r="F4" s="27"/>
      <c r="G4" s="28"/>
    </row>
    <row r="5" spans="1:25" ht="40.5" customHeight="1">
      <c r="A5" s="27"/>
      <c r="B5" s="42" t="s">
        <v>16</v>
      </c>
      <c r="C5" s="484" t="s">
        <v>37</v>
      </c>
      <c r="D5" s="485"/>
      <c r="E5" s="486"/>
      <c r="F5" s="27"/>
      <c r="G5" s="28"/>
    </row>
    <row r="6" spans="1:25" ht="40.5" customHeight="1">
      <c r="A6" s="27"/>
      <c r="B6" s="302" t="s">
        <v>10</v>
      </c>
      <c r="C6" s="487" t="s">
        <v>34</v>
      </c>
      <c r="D6" s="488"/>
      <c r="E6" s="489"/>
      <c r="F6" s="27"/>
      <c r="G6" s="28"/>
    </row>
    <row r="7" spans="1:25" ht="40.5" customHeight="1">
      <c r="A7" s="27"/>
      <c r="B7" s="42" t="s">
        <v>3</v>
      </c>
      <c r="C7" s="484" t="s">
        <v>36</v>
      </c>
      <c r="D7" s="485"/>
      <c r="E7" s="486"/>
      <c r="F7" s="27"/>
      <c r="G7" s="28"/>
    </row>
    <row r="8" spans="1:25" ht="40.5" customHeight="1">
      <c r="A8" s="27"/>
      <c r="B8" s="303" t="s">
        <v>275</v>
      </c>
      <c r="C8" s="492" t="s">
        <v>33</v>
      </c>
      <c r="D8" s="493"/>
      <c r="E8" s="494"/>
      <c r="F8" s="27"/>
      <c r="G8" s="28"/>
    </row>
    <row r="9" spans="1:25" ht="40.5" customHeight="1">
      <c r="A9" s="27"/>
      <c r="B9" s="70" t="s">
        <v>276</v>
      </c>
      <c r="C9" s="495" t="s">
        <v>38</v>
      </c>
      <c r="D9" s="496"/>
      <c r="E9" s="497"/>
      <c r="F9" s="27"/>
      <c r="G9" s="28"/>
    </row>
    <row r="10" spans="1:25" ht="40.5" customHeight="1">
      <c r="A10" s="27"/>
      <c r="B10" s="470" t="s">
        <v>14</v>
      </c>
      <c r="C10" s="16" t="s">
        <v>11</v>
      </c>
      <c r="D10" s="490" t="s">
        <v>104</v>
      </c>
      <c r="E10" s="491"/>
      <c r="F10" s="27"/>
      <c r="G10" s="28"/>
    </row>
    <row r="11" spans="1:25" ht="40.5" customHeight="1">
      <c r="A11" s="27"/>
      <c r="B11" s="471"/>
      <c r="C11" s="472" t="s">
        <v>105</v>
      </c>
      <c r="D11" s="473"/>
      <c r="E11" s="474"/>
      <c r="F11" s="27"/>
      <c r="G11" s="28"/>
    </row>
    <row r="12" spans="1:25" ht="40.5" customHeight="1">
      <c r="A12" s="27"/>
      <c r="B12" s="32" t="s">
        <v>17</v>
      </c>
      <c r="C12" s="472" t="s">
        <v>296</v>
      </c>
      <c r="D12" s="473"/>
      <c r="E12" s="474"/>
      <c r="F12" s="27"/>
      <c r="G12" s="28"/>
    </row>
    <row r="13" spans="1:25" ht="40.5" customHeight="1">
      <c r="A13" s="27"/>
      <c r="B13" s="31" t="s">
        <v>12</v>
      </c>
      <c r="C13" s="472" t="s">
        <v>107</v>
      </c>
      <c r="D13" s="473"/>
      <c r="E13" s="474"/>
      <c r="F13" s="27"/>
      <c r="G13" s="28"/>
    </row>
    <row r="14" spans="1:25" ht="40.5" customHeight="1">
      <c r="A14" s="27"/>
      <c r="B14" s="33" t="s">
        <v>15</v>
      </c>
      <c r="C14" s="472" t="s">
        <v>108</v>
      </c>
      <c r="D14" s="473"/>
      <c r="E14" s="474"/>
      <c r="F14" s="27"/>
      <c r="G14" s="28"/>
    </row>
    <row r="15" spans="1:25" ht="40.5" customHeight="1" thickBot="1">
      <c r="A15" s="27"/>
      <c r="B15" s="34" t="s">
        <v>13</v>
      </c>
      <c r="C15" s="475" t="s">
        <v>35</v>
      </c>
      <c r="D15" s="476"/>
      <c r="E15" s="477"/>
      <c r="F15" s="27"/>
      <c r="G15" s="28"/>
    </row>
    <row r="16" spans="1:25" ht="40.5" customHeight="1">
      <c r="A16" s="27"/>
      <c r="B16" s="27"/>
      <c r="C16" s="27"/>
      <c r="D16" s="27"/>
      <c r="E16" s="27"/>
      <c r="F16" s="27"/>
      <c r="G16" s="28"/>
    </row>
    <row r="17" spans="1:25" ht="40.5" customHeight="1">
      <c r="A17" s="27"/>
      <c r="B17" s="27"/>
      <c r="C17" s="27"/>
      <c r="D17" s="27"/>
      <c r="E17" s="27"/>
      <c r="F17" s="27"/>
      <c r="G17" s="27"/>
      <c r="H17" s="27"/>
      <c r="I17" s="27"/>
      <c r="J17" s="27"/>
      <c r="K17" s="27"/>
      <c r="L17" s="27"/>
      <c r="M17" s="27"/>
      <c r="N17" s="27"/>
      <c r="O17" s="27"/>
      <c r="P17" s="27"/>
      <c r="Q17" s="27"/>
      <c r="R17" s="27"/>
      <c r="S17" s="27"/>
      <c r="T17" s="27"/>
      <c r="U17" s="28"/>
      <c r="V17" s="28"/>
      <c r="W17" s="28"/>
      <c r="X17" s="28"/>
      <c r="Y17" s="28"/>
    </row>
    <row r="18" spans="1:25">
      <c r="A18" s="28"/>
      <c r="B18" s="28"/>
      <c r="C18" s="28"/>
      <c r="D18" s="28"/>
      <c r="E18" s="28"/>
      <c r="F18" s="28"/>
      <c r="G18" s="28"/>
      <c r="H18" s="28"/>
      <c r="I18" s="28"/>
      <c r="J18" s="28"/>
      <c r="K18" s="28"/>
      <c r="L18" s="28"/>
      <c r="M18" s="28"/>
      <c r="N18" s="28"/>
      <c r="O18" s="28"/>
      <c r="P18" s="28"/>
      <c r="Q18" s="28"/>
      <c r="R18" s="28"/>
      <c r="S18" s="28"/>
      <c r="T18" s="28"/>
      <c r="U18" s="28"/>
      <c r="V18" s="28"/>
      <c r="W18" s="28"/>
      <c r="X18" s="28"/>
      <c r="Y18" s="28"/>
    </row>
  </sheetData>
  <mergeCells count="14">
    <mergeCell ref="C14:E14"/>
    <mergeCell ref="C15:E15"/>
    <mergeCell ref="C9:E9"/>
    <mergeCell ref="B10:B11"/>
    <mergeCell ref="D10:E10"/>
    <mergeCell ref="C11:E11"/>
    <mergeCell ref="C12:E12"/>
    <mergeCell ref="C13:E13"/>
    <mergeCell ref="C8:E8"/>
    <mergeCell ref="C3:E3"/>
    <mergeCell ref="C4:E4"/>
    <mergeCell ref="C5:E5"/>
    <mergeCell ref="C6:E6"/>
    <mergeCell ref="C7:E7"/>
  </mergeCells>
  <phoneticPr fontId="1"/>
  <conditionalFormatting sqref="C15:E15">
    <cfRule type="cellIs" dxfId="104" priority="2" operator="equal">
      <formula>""</formula>
    </cfRule>
  </conditionalFormatting>
  <conditionalFormatting sqref="C3:E9 D10:E10 C11:E15">
    <cfRule type="cellIs" dxfId="103" priority="1" operator="equal">
      <formula>""</formula>
    </cfRule>
  </conditionalFormatting>
  <hyperlinks>
    <hyperlink ref="C15" r:id="rId1" xr:uid="{720CC576-BAD6-45AB-94CB-CDB78492ECC8}"/>
  </hyperlinks>
  <printOptions horizontalCentered="1"/>
  <pageMargins left="0.68" right="0.2" top="0.57999999999999996" bottom="0.2" header="0.31496062992125984" footer="0.2"/>
  <pageSetup paperSize="9" scale="74" orientation="landscape"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84A5-F2FE-44C1-91E2-25DE09954D2E}">
  <sheetPr>
    <tabColor rgb="FFFFCC99"/>
    <pageSetUpPr fitToPage="1"/>
  </sheetPr>
  <dimension ref="A1:X16"/>
  <sheetViews>
    <sheetView zoomScale="98" zoomScaleNormal="98" zoomScaleSheetLayoutView="55" workbookViewId="0">
      <selection activeCell="E5" sqref="E5"/>
    </sheetView>
  </sheetViews>
  <sheetFormatPr defaultColWidth="8.75" defaultRowHeight="17.25"/>
  <cols>
    <col min="1" max="1" width="5.5" style="72" customWidth="1"/>
    <col min="2" max="2" width="30" style="73" customWidth="1"/>
    <col min="3" max="3" width="26.875" style="312" customWidth="1"/>
    <col min="4" max="4" width="34.25" style="312" customWidth="1"/>
    <col min="5" max="9" width="5.5" style="312" customWidth="1"/>
    <col min="10" max="19" width="5.25" style="312" customWidth="1"/>
    <col min="20" max="20" width="4.75" style="312" customWidth="1"/>
    <col min="21" max="21" width="21.25" style="312" customWidth="1"/>
    <col min="22" max="24" width="8.75" style="312"/>
    <col min="25" max="25" width="16.375" style="312" customWidth="1"/>
    <col min="26" max="26" width="14" style="312" customWidth="1"/>
    <col min="27" max="28" width="14.25" style="312" customWidth="1"/>
    <col min="29" max="29" width="19.25" style="312" customWidth="1"/>
    <col min="30" max="30" width="57.75" style="312" customWidth="1"/>
    <col min="31" max="31" width="19.375" style="312" bestFit="1" customWidth="1"/>
    <col min="32" max="32" width="10.75" style="312" customWidth="1"/>
    <col min="33" max="34" width="21.25" style="312" customWidth="1"/>
    <col min="35" max="16384" width="8.75" style="312"/>
  </cols>
  <sheetData>
    <row r="1" spans="1:24" ht="24">
      <c r="A1" s="64"/>
      <c r="B1" s="313" t="s">
        <v>286</v>
      </c>
      <c r="C1" s="65" t="s">
        <v>106</v>
      </c>
      <c r="D1" s="66"/>
      <c r="E1" s="66"/>
      <c r="F1" s="66"/>
      <c r="G1" s="66"/>
      <c r="H1" s="66"/>
      <c r="I1" s="66"/>
      <c r="J1" s="66"/>
      <c r="K1" s="66"/>
      <c r="L1" s="66"/>
      <c r="M1" s="66"/>
      <c r="N1" s="66"/>
      <c r="O1" s="66"/>
      <c r="P1" s="66"/>
      <c r="Q1" s="66"/>
      <c r="R1" s="66"/>
      <c r="S1" s="66"/>
      <c r="T1" s="67"/>
      <c r="U1" s="67"/>
      <c r="V1" s="67"/>
      <c r="W1" s="67"/>
      <c r="X1" s="67"/>
    </row>
    <row r="2" spans="1:24" ht="40.5" customHeight="1" thickBot="1">
      <c r="A2" s="64"/>
      <c r="B2" s="65"/>
      <c r="C2" s="66"/>
      <c r="D2" s="66"/>
      <c r="E2" s="66"/>
      <c r="F2" s="66"/>
      <c r="G2" s="66"/>
      <c r="H2" s="66"/>
      <c r="I2" s="66"/>
      <c r="J2" s="66"/>
      <c r="K2" s="66"/>
      <c r="L2" s="66"/>
      <c r="M2" s="66"/>
      <c r="N2" s="66"/>
      <c r="O2" s="66"/>
      <c r="P2" s="66"/>
      <c r="Q2" s="66"/>
      <c r="R2" s="66"/>
      <c r="S2" s="66"/>
      <c r="T2" s="67"/>
      <c r="U2" s="67"/>
      <c r="V2" s="67"/>
      <c r="W2" s="67"/>
      <c r="X2" s="67"/>
    </row>
    <row r="3" spans="1:24" ht="40.5" customHeight="1">
      <c r="A3" s="64"/>
      <c r="B3" s="69" t="s">
        <v>25</v>
      </c>
      <c r="C3" s="478" t="str">
        <f>IF('　入力シート'!C3="","",'　入力シート'!C3)</f>
        <v/>
      </c>
      <c r="D3" s="506"/>
      <c r="E3" s="66"/>
      <c r="F3" s="67"/>
    </row>
    <row r="4" spans="1:24" ht="40.5" customHeight="1">
      <c r="A4" s="64">
        <v>1</v>
      </c>
      <c r="B4" s="337" t="s">
        <v>10</v>
      </c>
      <c r="C4" s="481"/>
      <c r="D4" s="507"/>
      <c r="E4" s="66"/>
      <c r="F4" s="67"/>
    </row>
    <row r="5" spans="1:24" ht="40.5" customHeight="1">
      <c r="A5" s="64">
        <v>2</v>
      </c>
      <c r="B5" s="42" t="s">
        <v>16</v>
      </c>
      <c r="C5" s="484"/>
      <c r="D5" s="508"/>
      <c r="E5" s="66"/>
      <c r="F5" s="67"/>
    </row>
    <row r="6" spans="1:24" ht="40.5" customHeight="1">
      <c r="A6" s="64">
        <v>3</v>
      </c>
      <c r="B6" s="41" t="s">
        <v>44</v>
      </c>
      <c r="C6" s="498"/>
      <c r="D6" s="499"/>
      <c r="E6" s="66"/>
      <c r="F6" s="67"/>
    </row>
    <row r="7" spans="1:24" ht="40.5" customHeight="1">
      <c r="A7" s="64">
        <v>4</v>
      </c>
      <c r="B7" s="43" t="s">
        <v>43</v>
      </c>
      <c r="C7" s="509"/>
      <c r="D7" s="510"/>
      <c r="E7" s="66"/>
      <c r="F7" s="67"/>
    </row>
    <row r="8" spans="1:24" ht="40.5" customHeight="1">
      <c r="A8" s="64">
        <v>5</v>
      </c>
      <c r="B8" s="30" t="s">
        <v>45</v>
      </c>
      <c r="C8" s="492"/>
      <c r="D8" s="511"/>
      <c r="E8" s="66"/>
      <c r="F8" s="67"/>
    </row>
    <row r="9" spans="1:24" ht="40.5" customHeight="1">
      <c r="A9" s="64">
        <v>6</v>
      </c>
      <c r="B9" s="70" t="s">
        <v>46</v>
      </c>
      <c r="C9" s="498"/>
      <c r="D9" s="499"/>
      <c r="E9" s="66"/>
      <c r="F9" s="67"/>
    </row>
    <row r="10" spans="1:24" ht="40.5" customHeight="1">
      <c r="A10" s="64">
        <v>7</v>
      </c>
      <c r="B10" s="308" t="s">
        <v>47</v>
      </c>
      <c r="C10" s="91"/>
      <c r="D10" s="91"/>
      <c r="E10" s="66"/>
      <c r="F10" s="67"/>
    </row>
    <row r="11" spans="1:24" ht="40.5" customHeight="1">
      <c r="A11" s="64">
        <v>8</v>
      </c>
      <c r="B11" s="71" t="s">
        <v>48</v>
      </c>
      <c r="C11" s="500"/>
      <c r="D11" s="501"/>
      <c r="E11" s="66"/>
      <c r="F11" s="67"/>
    </row>
    <row r="12" spans="1:24" ht="40.5" customHeight="1">
      <c r="A12" s="64">
        <v>9</v>
      </c>
      <c r="B12" s="502" t="s">
        <v>49</v>
      </c>
      <c r="C12" s="90" t="s">
        <v>275</v>
      </c>
      <c r="D12" s="89"/>
      <c r="E12" s="66"/>
      <c r="F12" s="67"/>
    </row>
    <row r="13" spans="1:24" ht="40.5" customHeight="1">
      <c r="A13" s="64">
        <v>10</v>
      </c>
      <c r="B13" s="503"/>
      <c r="C13" s="314" t="s">
        <v>5</v>
      </c>
      <c r="D13" s="309"/>
      <c r="E13" s="66"/>
      <c r="F13" s="67"/>
    </row>
    <row r="14" spans="1:24" ht="51.75" customHeight="1">
      <c r="A14" s="64"/>
      <c r="B14" s="504" t="s">
        <v>94</v>
      </c>
      <c r="C14" s="505"/>
      <c r="D14" s="505"/>
      <c r="E14" s="66"/>
      <c r="F14" s="67"/>
    </row>
    <row r="15" spans="1:24" ht="40.5" customHeight="1">
      <c r="A15" s="64"/>
      <c r="B15" s="65"/>
      <c r="C15" s="66"/>
      <c r="D15" s="66"/>
      <c r="E15" s="66"/>
      <c r="F15" s="66"/>
      <c r="G15" s="66"/>
      <c r="H15" s="66"/>
      <c r="I15" s="66"/>
      <c r="J15" s="66"/>
      <c r="K15" s="66"/>
      <c r="L15" s="66"/>
      <c r="M15" s="66"/>
      <c r="N15" s="66"/>
      <c r="O15" s="66"/>
      <c r="P15" s="66"/>
      <c r="Q15" s="66"/>
      <c r="R15" s="66"/>
      <c r="S15" s="66"/>
      <c r="T15" s="67"/>
      <c r="U15" s="67"/>
      <c r="V15" s="67"/>
      <c r="W15" s="67"/>
      <c r="X15" s="67"/>
    </row>
    <row r="16" spans="1:24">
      <c r="A16" s="64"/>
      <c r="B16" s="65"/>
      <c r="C16" s="67"/>
      <c r="D16" s="67"/>
      <c r="E16" s="67"/>
      <c r="F16" s="67"/>
      <c r="G16" s="67"/>
      <c r="H16" s="67"/>
      <c r="I16" s="67"/>
      <c r="J16" s="67"/>
      <c r="K16" s="67"/>
      <c r="L16" s="67"/>
      <c r="M16" s="67"/>
      <c r="N16" s="67"/>
      <c r="O16" s="67"/>
      <c r="P16" s="67"/>
      <c r="Q16" s="67"/>
      <c r="R16" s="67"/>
      <c r="S16" s="67"/>
      <c r="T16" s="67"/>
      <c r="U16" s="67"/>
      <c r="V16" s="67"/>
      <c r="W16" s="67"/>
      <c r="X16" s="67"/>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102"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9286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8168E-9DF8-4DED-8CD0-8FFC000729BA}">
  <sheetPr>
    <tabColor rgb="FFFFCC99"/>
  </sheetPr>
  <dimension ref="B2:H26"/>
  <sheetViews>
    <sheetView showGridLines="0" workbookViewId="0">
      <selection activeCell="F9" sqref="F9:H9"/>
    </sheetView>
  </sheetViews>
  <sheetFormatPr defaultRowHeight="18.75"/>
  <cols>
    <col min="1" max="6" width="9" style="311"/>
    <col min="7" max="7" width="9" style="311" customWidth="1"/>
    <col min="8" max="16384" width="9" style="311"/>
  </cols>
  <sheetData>
    <row r="2" spans="2:8">
      <c r="B2" s="315" t="s">
        <v>287</v>
      </c>
      <c r="C2" s="315"/>
    </row>
    <row r="3" spans="2:8">
      <c r="G3" s="513" t="s">
        <v>215</v>
      </c>
      <c r="H3" s="514"/>
    </row>
    <row r="5" spans="2:8">
      <c r="B5" s="311" t="s">
        <v>302</v>
      </c>
    </row>
    <row r="6" spans="2:8">
      <c r="G6" s="216"/>
    </row>
    <row r="7" spans="2:8">
      <c r="B7" s="311" t="s">
        <v>216</v>
      </c>
      <c r="E7" s="311" t="s">
        <v>217</v>
      </c>
      <c r="F7" s="517"/>
      <c r="G7" s="517"/>
      <c r="H7" s="517"/>
    </row>
    <row r="8" spans="2:8">
      <c r="B8" s="311" t="s">
        <v>218</v>
      </c>
      <c r="E8" s="310" t="s">
        <v>219</v>
      </c>
      <c r="F8" s="517"/>
      <c r="G8" s="517"/>
      <c r="H8" s="517"/>
    </row>
    <row r="9" spans="2:8">
      <c r="B9" s="311" t="s">
        <v>220</v>
      </c>
      <c r="E9" s="311" t="s">
        <v>221</v>
      </c>
      <c r="F9" s="517"/>
      <c r="G9" s="517"/>
      <c r="H9" s="517"/>
    </row>
    <row r="10" spans="2:8">
      <c r="B10" s="311" t="s">
        <v>222</v>
      </c>
    </row>
    <row r="11" spans="2:8">
      <c r="B11" s="311" t="s">
        <v>406</v>
      </c>
      <c r="E11" s="311" t="s">
        <v>407</v>
      </c>
      <c r="F11" s="422" t="s">
        <v>408</v>
      </c>
    </row>
    <row r="14" spans="2:8">
      <c r="B14" s="515" t="s">
        <v>223</v>
      </c>
      <c r="C14" s="515"/>
      <c r="D14" s="515"/>
      <c r="E14" s="515"/>
      <c r="F14" s="515"/>
      <c r="G14" s="515"/>
      <c r="H14" s="515"/>
    </row>
    <row r="16" spans="2:8" ht="36.75" customHeight="1">
      <c r="B16" s="516" t="s">
        <v>379</v>
      </c>
      <c r="C16" s="516"/>
      <c r="D16" s="516"/>
      <c r="E16" s="516"/>
      <c r="F16" s="516"/>
      <c r="G16" s="516"/>
      <c r="H16" s="516"/>
    </row>
    <row r="18" spans="2:8">
      <c r="B18" s="311" t="s">
        <v>224</v>
      </c>
    </row>
    <row r="20" spans="2:8" ht="8.25" customHeight="1"/>
    <row r="21" spans="2:8" ht="19.5" customHeight="1">
      <c r="B21" s="517" t="s">
        <v>225</v>
      </c>
      <c r="C21" s="517"/>
      <c r="D21" s="517"/>
      <c r="E21" s="517"/>
      <c r="F21" s="517"/>
      <c r="G21" s="517"/>
      <c r="H21" s="517"/>
    </row>
    <row r="22" spans="2:8" ht="71.25" customHeight="1">
      <c r="B22" s="512" t="s">
        <v>226</v>
      </c>
      <c r="C22" s="512"/>
      <c r="D22" s="512"/>
      <c r="E22" s="512"/>
      <c r="F22" s="512"/>
      <c r="G22" s="512"/>
      <c r="H22" s="512"/>
    </row>
    <row r="23" spans="2:8" ht="56.25" customHeight="1">
      <c r="B23" s="512" t="s">
        <v>227</v>
      </c>
      <c r="C23" s="512"/>
      <c r="D23" s="512"/>
      <c r="E23" s="512"/>
      <c r="F23" s="512"/>
      <c r="G23" s="512"/>
      <c r="H23" s="512"/>
    </row>
    <row r="24" spans="2:8" ht="50.25" customHeight="1">
      <c r="B24" s="512" t="s">
        <v>228</v>
      </c>
      <c r="C24" s="512"/>
      <c r="D24" s="512"/>
      <c r="E24" s="512"/>
      <c r="F24" s="512"/>
      <c r="G24" s="512"/>
      <c r="H24" s="512"/>
    </row>
    <row r="25" spans="2:8" ht="35.25" customHeight="1">
      <c r="B25" s="512" t="s">
        <v>229</v>
      </c>
      <c r="C25" s="512"/>
      <c r="D25" s="512"/>
      <c r="E25" s="512"/>
      <c r="F25" s="512"/>
      <c r="G25" s="512"/>
      <c r="H25" s="512"/>
    </row>
    <row r="26" spans="2:8">
      <c r="B26" s="512" t="s">
        <v>230</v>
      </c>
      <c r="C26" s="512"/>
      <c r="D26" s="512"/>
      <c r="E26" s="512"/>
      <c r="F26" s="512"/>
      <c r="G26" s="512"/>
      <c r="H26" s="512"/>
    </row>
  </sheetData>
  <mergeCells count="12">
    <mergeCell ref="B24:H24"/>
    <mergeCell ref="B25:H25"/>
    <mergeCell ref="B26:H26"/>
    <mergeCell ref="G3:H3"/>
    <mergeCell ref="B14:H14"/>
    <mergeCell ref="B16:H16"/>
    <mergeCell ref="B21:H21"/>
    <mergeCell ref="B22:H22"/>
    <mergeCell ref="B23:H23"/>
    <mergeCell ref="F7:H7"/>
    <mergeCell ref="F9:H9"/>
    <mergeCell ref="F8:H8"/>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Check Box 1">
              <controlPr defaultSize="0" autoFill="0" autoLine="0" autoPict="0">
                <anchor moveWithCells="1">
                  <from>
                    <xdr:col>0</xdr:col>
                    <xdr:colOff>428625</xdr:colOff>
                    <xdr:row>19</xdr:row>
                    <xdr:rowOff>85725</xdr:rowOff>
                  </from>
                  <to>
                    <xdr:col>1</xdr:col>
                    <xdr:colOff>47625</xdr:colOff>
                    <xdr:row>20</xdr:row>
                    <xdr:rowOff>228600</xdr:rowOff>
                  </to>
                </anchor>
              </controlPr>
            </control>
          </mc:Choice>
        </mc:AlternateContent>
        <mc:AlternateContent xmlns:mc="http://schemas.openxmlformats.org/markup-compatibility/2006">
          <mc:Choice Requires="x14">
            <control shapeId="293890" r:id="rId5" name="Check Box 2">
              <controlPr defaultSize="0" autoFill="0" autoLine="0" autoPict="0">
                <anchor moveWithCells="1">
                  <from>
                    <xdr:col>0</xdr:col>
                    <xdr:colOff>419100</xdr:colOff>
                    <xdr:row>20</xdr:row>
                    <xdr:rowOff>219075</xdr:rowOff>
                  </from>
                  <to>
                    <xdr:col>1</xdr:col>
                    <xdr:colOff>38100</xdr:colOff>
                    <xdr:row>21</xdr:row>
                    <xdr:rowOff>219075</xdr:rowOff>
                  </to>
                </anchor>
              </controlPr>
            </control>
          </mc:Choice>
        </mc:AlternateContent>
        <mc:AlternateContent xmlns:mc="http://schemas.openxmlformats.org/markup-compatibility/2006">
          <mc:Choice Requires="x14">
            <control shapeId="293891" r:id="rId6" name="Check Box 3">
              <controlPr defaultSize="0" autoFill="0" autoLine="0" autoPict="0">
                <anchor moveWithCells="1">
                  <from>
                    <xdr:col>0</xdr:col>
                    <xdr:colOff>428625</xdr:colOff>
                    <xdr:row>22</xdr:row>
                    <xdr:rowOff>0</xdr:rowOff>
                  </from>
                  <to>
                    <xdr:col>1</xdr:col>
                    <xdr:colOff>47625</xdr:colOff>
                    <xdr:row>22</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3"/>
  <sheetViews>
    <sheetView showGridLines="0" workbookViewId="0">
      <selection activeCell="H5" sqref="H5:I5"/>
    </sheetView>
  </sheetViews>
  <sheetFormatPr defaultColWidth="8.75" defaultRowHeight="13.5"/>
  <cols>
    <col min="1" max="6" width="8.75" style="1"/>
    <col min="7" max="7" width="9.25" style="1" customWidth="1"/>
    <col min="8" max="8" width="8.75" style="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13" ht="18.75">
      <c r="A1" s="542" t="s">
        <v>279</v>
      </c>
      <c r="B1" s="543"/>
      <c r="C1" s="544"/>
      <c r="H1" s="537" t="s">
        <v>96</v>
      </c>
      <c r="I1" s="538"/>
    </row>
    <row r="2" spans="1:13" ht="19.149999999999999" customHeight="1">
      <c r="A2" s="2"/>
      <c r="G2" s="325" t="s">
        <v>292</v>
      </c>
      <c r="H2" s="545" t="str">
        <f>IF('　入力シート'!C3="","",'　入力シート'!C3)</f>
        <v/>
      </c>
      <c r="I2" s="546"/>
    </row>
    <row r="3" spans="1:13" ht="19.149999999999999" customHeight="1">
      <c r="B3" s="1" t="s">
        <v>303</v>
      </c>
    </row>
    <row r="4" spans="1:13" ht="19.149999999999999" customHeight="1">
      <c r="F4" s="86" t="s">
        <v>52</v>
      </c>
      <c r="G4" s="547">
        <f>'様式第1号-３　誓約書'!F9</f>
        <v>0</v>
      </c>
      <c r="H4" s="517"/>
      <c r="I4" s="517"/>
    </row>
    <row r="5" spans="1:13" ht="19.149999999999999" customHeight="1">
      <c r="F5" s="86" t="s">
        <v>1</v>
      </c>
      <c r="G5" s="87" t="s">
        <v>2</v>
      </c>
      <c r="H5" s="548">
        <f>'　入力シート'!D10</f>
        <v>0</v>
      </c>
      <c r="I5" s="517"/>
    </row>
    <row r="6" spans="1:13" ht="19.149999999999999" customHeight="1">
      <c r="F6" s="86"/>
      <c r="G6" s="549">
        <f>'　入力シート'!C11</f>
        <v>0</v>
      </c>
      <c r="H6" s="517"/>
      <c r="I6" s="517"/>
    </row>
    <row r="7" spans="1:13" ht="19.149999999999999" customHeight="1">
      <c r="F7" s="86" t="s">
        <v>50</v>
      </c>
      <c r="G7" s="548">
        <f>'　入力シート'!C5</f>
        <v>0</v>
      </c>
      <c r="H7" s="517"/>
      <c r="I7" s="517"/>
    </row>
    <row r="8" spans="1:13" ht="19.149999999999999" customHeight="1">
      <c r="F8" s="86" t="s">
        <v>0</v>
      </c>
      <c r="G8" s="548">
        <f>'　入力シート'!C7</f>
        <v>0</v>
      </c>
      <c r="H8" s="517"/>
      <c r="I8" s="517"/>
    </row>
    <row r="9" spans="1:13" ht="19.149999999999999" customHeight="1"/>
    <row r="10" spans="1:13" ht="12.75" customHeight="1">
      <c r="B10" s="17"/>
      <c r="C10" s="17"/>
    </row>
    <row r="11" spans="1:13" ht="36" customHeight="1">
      <c r="B11" s="104"/>
      <c r="C11" s="535" t="s">
        <v>380</v>
      </c>
      <c r="D11" s="536"/>
      <c r="E11" s="536"/>
      <c r="F11" s="536"/>
      <c r="G11" s="536"/>
      <c r="H11" s="536"/>
      <c r="I11" s="536"/>
    </row>
    <row r="12" spans="1:13" ht="19.149999999999999" customHeight="1">
      <c r="C12" s="17"/>
      <c r="D12" s="17"/>
      <c r="E12" s="17"/>
      <c r="F12" s="17"/>
      <c r="G12" s="17"/>
      <c r="H12" s="17"/>
      <c r="I12" s="17"/>
    </row>
    <row r="13" spans="1:13" ht="3.75" customHeight="1"/>
    <row r="14" spans="1:13" ht="19.149999999999999" customHeight="1">
      <c r="B14" s="1" t="s">
        <v>381</v>
      </c>
    </row>
    <row r="15" spans="1:13" ht="19.149999999999999" customHeight="1">
      <c r="B15" s="1" t="s">
        <v>324</v>
      </c>
    </row>
    <row r="16" spans="1:13" ht="19.149999999999999" customHeight="1">
      <c r="B16" s="355"/>
      <c r="L16" s="551"/>
      <c r="M16" s="552"/>
    </row>
    <row r="17" spans="1:13" ht="19.149999999999999" customHeight="1">
      <c r="L17" s="551"/>
      <c r="M17" s="552"/>
    </row>
    <row r="18" spans="1:13" ht="19.149999999999999" customHeight="1">
      <c r="D18" s="195"/>
      <c r="L18" s="182"/>
      <c r="M18" s="182"/>
    </row>
    <row r="19" spans="1:13" ht="19.149999999999999" customHeight="1">
      <c r="B19" s="92"/>
      <c r="C19" s="522"/>
      <c r="D19" s="522"/>
      <c r="E19" s="522"/>
      <c r="F19" s="522"/>
      <c r="G19" s="522"/>
      <c r="H19" s="522"/>
      <c r="I19" s="522"/>
      <c r="L19" s="183"/>
      <c r="M19" s="183"/>
    </row>
    <row r="20" spans="1:13" ht="24" customHeight="1">
      <c r="A20" s="129"/>
      <c r="B20" s="92"/>
      <c r="C20" s="541"/>
      <c r="D20" s="541"/>
      <c r="E20" s="539"/>
      <c r="F20" s="539"/>
      <c r="G20" s="539"/>
      <c r="H20" s="539"/>
      <c r="I20" s="539"/>
      <c r="L20" s="184"/>
      <c r="M20" s="185"/>
    </row>
    <row r="21" spans="1:13" ht="24" customHeight="1">
      <c r="A21" s="129"/>
      <c r="B21" s="92"/>
      <c r="C21" s="541"/>
      <c r="D21" s="541"/>
      <c r="E21" s="539"/>
      <c r="F21" s="539"/>
      <c r="G21" s="539"/>
      <c r="H21" s="539"/>
      <c r="I21" s="539"/>
      <c r="J21" s="45"/>
      <c r="L21" s="184"/>
      <c r="M21" s="186"/>
    </row>
    <row r="22" spans="1:13" ht="24" customHeight="1">
      <c r="A22" s="130"/>
      <c r="B22" s="92"/>
      <c r="C22" s="210"/>
      <c r="D22" s="179"/>
      <c r="E22" s="539"/>
      <c r="F22" s="539"/>
      <c r="G22" s="539"/>
      <c r="H22" s="539"/>
      <c r="I22" s="539"/>
      <c r="J22" s="45"/>
      <c r="L22" s="187"/>
      <c r="M22" s="188"/>
    </row>
    <row r="23" spans="1:13" ht="24" customHeight="1">
      <c r="A23" s="130"/>
      <c r="B23" s="92"/>
      <c r="C23" s="293"/>
      <c r="D23" s="295"/>
      <c r="E23" s="292"/>
      <c r="F23" s="292"/>
      <c r="G23" s="292"/>
      <c r="H23" s="292"/>
      <c r="I23" s="292"/>
      <c r="J23" s="45"/>
      <c r="L23" s="187"/>
      <c r="M23" s="188"/>
    </row>
    <row r="24" spans="1:13" ht="24" customHeight="1">
      <c r="A24" s="130"/>
      <c r="B24" s="92"/>
      <c r="C24" s="293"/>
      <c r="D24" s="295"/>
      <c r="E24" s="292"/>
      <c r="F24" s="292"/>
      <c r="G24" s="292"/>
      <c r="H24" s="292"/>
      <c r="I24" s="292"/>
      <c r="J24" s="45"/>
      <c r="L24" s="187"/>
      <c r="M24" s="188"/>
    </row>
    <row r="25" spans="1:13" ht="24" customHeight="1">
      <c r="A25" s="129"/>
      <c r="B25" s="92"/>
      <c r="C25" s="210"/>
      <c r="D25" s="179"/>
      <c r="E25" s="539"/>
      <c r="F25" s="539"/>
      <c r="G25" s="539"/>
      <c r="H25" s="539"/>
      <c r="I25" s="539"/>
      <c r="J25" s="45"/>
      <c r="L25" s="184"/>
      <c r="M25" s="186"/>
    </row>
    <row r="26" spans="1:13" ht="24" customHeight="1">
      <c r="A26" s="130"/>
      <c r="B26" s="92"/>
      <c r="C26" s="541"/>
      <c r="D26" s="550"/>
      <c r="E26" s="539"/>
      <c r="F26" s="540"/>
      <c r="G26" s="540"/>
      <c r="H26" s="540"/>
      <c r="I26" s="540"/>
      <c r="J26" s="45"/>
      <c r="L26" s="187"/>
      <c r="M26" s="189"/>
    </row>
    <row r="27" spans="1:13" s="345" customFormat="1" ht="18.75" customHeight="1">
      <c r="A27" s="346"/>
      <c r="L27" s="347"/>
      <c r="M27" s="189"/>
    </row>
    <row r="28" spans="1:13" ht="18.75">
      <c r="A28" s="129"/>
      <c r="B28" s="92"/>
      <c r="C28" s="92"/>
      <c r="D28" s="522"/>
      <c r="E28" s="523"/>
      <c r="F28" s="523"/>
      <c r="G28" s="522"/>
      <c r="H28" s="524"/>
      <c r="I28" s="199"/>
      <c r="L28" s="184"/>
      <c r="M28" s="186"/>
    </row>
    <row r="29" spans="1:13" ht="18.75">
      <c r="A29" s="129"/>
      <c r="B29" s="92"/>
      <c r="C29" s="532"/>
      <c r="D29" s="520"/>
      <c r="E29" s="521"/>
      <c r="F29" s="521"/>
      <c r="G29" s="521"/>
      <c r="H29" s="521"/>
      <c r="I29" s="521"/>
      <c r="L29" s="184"/>
      <c r="M29" s="186"/>
    </row>
    <row r="30" spans="1:13" ht="15" customHeight="1">
      <c r="A30" s="130"/>
      <c r="B30" s="294"/>
      <c r="C30" s="532"/>
      <c r="L30" s="299"/>
      <c r="M30" s="300"/>
    </row>
    <row r="31" spans="1:13" ht="18.75">
      <c r="A31" s="129"/>
      <c r="B31" s="92"/>
      <c r="C31" s="553"/>
      <c r="D31" s="520"/>
      <c r="E31" s="521"/>
      <c r="F31" s="521"/>
      <c r="G31" s="521"/>
      <c r="H31" s="521"/>
      <c r="I31" s="521"/>
      <c r="L31" s="184"/>
      <c r="M31" s="186"/>
    </row>
    <row r="32" spans="1:13" ht="18.75">
      <c r="A32" s="129"/>
      <c r="B32" s="92"/>
      <c r="C32" s="553"/>
      <c r="D32" s="522"/>
      <c r="E32" s="523"/>
      <c r="F32" s="523"/>
      <c r="G32" s="522"/>
      <c r="H32" s="524"/>
      <c r="I32" s="199"/>
      <c r="L32" s="184"/>
      <c r="M32" s="186"/>
    </row>
    <row r="33" spans="1:13" ht="18.75">
      <c r="A33" s="129"/>
      <c r="B33" s="92"/>
      <c r="C33" s="553"/>
      <c r="D33" s="532"/>
      <c r="E33" s="554"/>
      <c r="F33" s="554"/>
      <c r="G33" s="532"/>
      <c r="H33" s="553"/>
      <c r="I33" s="92"/>
      <c r="L33" s="184"/>
      <c r="M33" s="186"/>
    </row>
    <row r="34" spans="1:13" ht="18.75">
      <c r="A34" s="129"/>
      <c r="B34" s="92"/>
      <c r="C34" s="532"/>
      <c r="D34" s="532"/>
      <c r="E34" s="554"/>
      <c r="F34" s="554"/>
      <c r="G34" s="532"/>
      <c r="H34" s="553"/>
      <c r="I34" s="92"/>
      <c r="L34" s="184"/>
      <c r="M34" s="186"/>
    </row>
    <row r="35" spans="1:13" ht="18.75">
      <c r="A35" s="129"/>
      <c r="B35" s="92"/>
      <c r="C35" s="532"/>
      <c r="D35" s="204"/>
      <c r="E35" s="211"/>
      <c r="F35" s="211"/>
      <c r="G35" s="204"/>
      <c r="H35" s="178"/>
      <c r="I35" s="92"/>
      <c r="L35" s="184"/>
      <c r="M35" s="186"/>
    </row>
    <row r="36" spans="1:13" ht="18.75">
      <c r="A36" s="129"/>
      <c r="B36" s="92"/>
      <c r="C36" s="532"/>
      <c r="D36" s="204"/>
      <c r="E36" s="211"/>
      <c r="F36" s="211"/>
      <c r="G36" s="204"/>
      <c r="H36" s="178"/>
      <c r="I36" s="92"/>
      <c r="L36" s="184"/>
      <c r="M36" s="186"/>
    </row>
    <row r="37" spans="1:13" ht="18.75">
      <c r="A37" s="129"/>
      <c r="B37" s="92"/>
      <c r="C37" s="532"/>
      <c r="D37" s="204"/>
      <c r="E37" s="211"/>
      <c r="F37" s="211"/>
      <c r="G37" s="204"/>
      <c r="H37" s="178"/>
      <c r="I37" s="92"/>
      <c r="L37" s="184"/>
      <c r="M37" s="186"/>
    </row>
    <row r="38" spans="1:13" ht="14.25" thickBot="1">
      <c r="L38" s="191"/>
      <c r="M38" s="190"/>
    </row>
    <row r="39" spans="1:13" ht="19.5" customHeight="1">
      <c r="A39" s="351"/>
      <c r="B39" s="533" t="s">
        <v>317</v>
      </c>
      <c r="C39" s="534"/>
      <c r="D39" s="351"/>
      <c r="E39" s="351"/>
      <c r="F39" s="83"/>
      <c r="G39" s="83"/>
      <c r="H39" s="83"/>
      <c r="I39" s="83"/>
      <c r="J39" s="351"/>
      <c r="L39" s="191"/>
      <c r="M39" s="190"/>
    </row>
    <row r="40" spans="1:13" ht="19.5" customHeight="1" thickBot="1">
      <c r="A40" s="92"/>
      <c r="B40" s="92" t="s">
        <v>101</v>
      </c>
      <c r="C40" s="92"/>
      <c r="D40" s="92"/>
      <c r="E40" s="92"/>
      <c r="F40" s="92"/>
      <c r="G40" s="92"/>
      <c r="H40" s="92"/>
      <c r="I40" s="92"/>
      <c r="L40" s="191"/>
      <c r="M40" s="350"/>
    </row>
    <row r="41" spans="1:13" ht="22.5" customHeight="1" thickBot="1">
      <c r="A41" s="92"/>
      <c r="B41" s="92"/>
      <c r="C41" s="92"/>
      <c r="D41" s="92"/>
      <c r="E41" s="92"/>
      <c r="F41" s="92"/>
      <c r="G41" s="93" t="s">
        <v>110</v>
      </c>
      <c r="H41" s="94"/>
      <c r="I41" s="95"/>
      <c r="L41" s="183"/>
      <c r="M41" s="183"/>
    </row>
    <row r="42" spans="1:13" ht="19.149999999999999" customHeight="1">
      <c r="B42" s="525" t="s">
        <v>109</v>
      </c>
      <c r="C42" s="526"/>
      <c r="D42" s="526"/>
      <c r="E42" s="526"/>
      <c r="F42" s="526"/>
      <c r="G42" s="527"/>
      <c r="H42" s="527"/>
      <c r="I42" s="528"/>
      <c r="L42" s="518"/>
      <c r="M42" s="519"/>
    </row>
    <row r="43" spans="1:13" ht="19.149999999999999" customHeight="1">
      <c r="B43" s="529"/>
      <c r="C43" s="530"/>
      <c r="D43" s="530"/>
      <c r="E43" s="530"/>
      <c r="F43" s="530"/>
      <c r="G43" s="530"/>
      <c r="H43" s="530"/>
      <c r="I43" s="531"/>
      <c r="L43" s="518"/>
      <c r="M43" s="519"/>
    </row>
  </sheetData>
  <mergeCells count="37">
    <mergeCell ref="D29:I29"/>
    <mergeCell ref="C29:C33"/>
    <mergeCell ref="G28:H28"/>
    <mergeCell ref="G33:H33"/>
    <mergeCell ref="G34:H34"/>
    <mergeCell ref="D28:F28"/>
    <mergeCell ref="D33:F33"/>
    <mergeCell ref="D34:F34"/>
    <mergeCell ref="L16:M16"/>
    <mergeCell ref="E21:I21"/>
    <mergeCell ref="E22:I22"/>
    <mergeCell ref="E25:I25"/>
    <mergeCell ref="L17:M17"/>
    <mergeCell ref="C11:I11"/>
    <mergeCell ref="H1:I1"/>
    <mergeCell ref="C19:D19"/>
    <mergeCell ref="E19:I19"/>
    <mergeCell ref="E26:I26"/>
    <mergeCell ref="C20:D20"/>
    <mergeCell ref="E20:I20"/>
    <mergeCell ref="C21:D21"/>
    <mergeCell ref="A1:C1"/>
    <mergeCell ref="H2:I2"/>
    <mergeCell ref="G4:I4"/>
    <mergeCell ref="H5:I5"/>
    <mergeCell ref="G6:I6"/>
    <mergeCell ref="G7:I7"/>
    <mergeCell ref="G8:I8"/>
    <mergeCell ref="C26:D26"/>
    <mergeCell ref="L42:M42"/>
    <mergeCell ref="L43:M43"/>
    <mergeCell ref="D31:I31"/>
    <mergeCell ref="D32:F32"/>
    <mergeCell ref="G32:H32"/>
    <mergeCell ref="B42:I43"/>
    <mergeCell ref="C34:C37"/>
    <mergeCell ref="B39:C39"/>
  </mergeCells>
  <phoneticPr fontId="1"/>
  <conditionalFormatting sqref="H5:I5 G6:I8">
    <cfRule type="cellIs" dxfId="101" priority="1" operator="equal">
      <formula>""</formula>
    </cfRule>
  </conditionalFormatting>
  <pageMargins left="0.23622047244094491" right="0.23622047244094491" top="0.35433070866141736" bottom="0.35433070866141736"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166937" r:id="rId7" name="Check Box 25">
              <controlPr defaultSize="0" autoFill="0" autoLine="0" autoPict="0">
                <anchor moveWithCells="1">
                  <from>
                    <xdr:col>5</xdr:col>
                    <xdr:colOff>28575</xdr:colOff>
                    <xdr:row>10</xdr:row>
                    <xdr:rowOff>266700</xdr:rowOff>
                  </from>
                  <to>
                    <xdr:col>6</xdr:col>
                    <xdr:colOff>171450</xdr:colOff>
                    <xdr:row>11</xdr:row>
                    <xdr:rowOff>133350</xdr:rowOff>
                  </to>
                </anchor>
              </controlPr>
            </control>
          </mc:Choice>
        </mc:AlternateContent>
        <mc:AlternateContent xmlns:mc="http://schemas.openxmlformats.org/markup-compatibility/2006">
          <mc:Choice Requires="x14">
            <control shapeId="166938" r:id="rId8" name="Check Box 26">
              <controlPr defaultSize="0" autoFill="0" autoLine="0" autoPict="0">
                <anchor moveWithCells="1">
                  <from>
                    <xdr:col>5</xdr:col>
                    <xdr:colOff>590550</xdr:colOff>
                    <xdr:row>10</xdr:row>
                    <xdr:rowOff>266700</xdr:rowOff>
                  </from>
                  <to>
                    <xdr:col>7</xdr:col>
                    <xdr:colOff>19050</xdr:colOff>
                    <xdr:row>11</xdr:row>
                    <xdr:rowOff>133350</xdr:rowOff>
                  </to>
                </anchor>
              </controlPr>
            </control>
          </mc:Choice>
        </mc:AlternateContent>
        <mc:AlternateContent xmlns:mc="http://schemas.openxmlformats.org/markup-compatibility/2006">
          <mc:Choice Requires="x14">
            <control shapeId="166939" r:id="rId9" name="Check Box 27">
              <controlPr defaultSize="0" autoFill="0" autoLine="0" autoPict="0">
                <anchor moveWithCells="1">
                  <from>
                    <xdr:col>7</xdr:col>
                    <xdr:colOff>609600</xdr:colOff>
                    <xdr:row>10</xdr:row>
                    <xdr:rowOff>266700</xdr:rowOff>
                  </from>
                  <to>
                    <xdr:col>8</xdr:col>
                    <xdr:colOff>561975</xdr:colOff>
                    <xdr:row>11</xdr:row>
                    <xdr:rowOff>133350</xdr:rowOff>
                  </to>
                </anchor>
              </controlPr>
            </control>
          </mc:Choice>
        </mc:AlternateContent>
        <mc:AlternateContent xmlns:mc="http://schemas.openxmlformats.org/markup-compatibility/2006">
          <mc:Choice Requires="x14">
            <control shapeId="166940" r:id="rId10" name="Check Box 28">
              <controlPr defaultSize="0" autoFill="0" autoLine="0" autoPict="0">
                <anchor moveWithCells="1">
                  <from>
                    <xdr:col>6</xdr:col>
                    <xdr:colOff>704850</xdr:colOff>
                    <xdr:row>10</xdr:row>
                    <xdr:rowOff>276225</xdr:rowOff>
                  </from>
                  <to>
                    <xdr:col>7</xdr:col>
                    <xdr:colOff>647700</xdr:colOff>
                    <xdr:row>11</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C99"/>
    <pageSetUpPr fitToPage="1"/>
  </sheetPr>
  <dimension ref="A1:I56"/>
  <sheetViews>
    <sheetView showGridLines="0" topLeftCell="A46" zoomScale="118" zoomScaleNormal="118" workbookViewId="0">
      <selection activeCell="C15" sqref="C15:E15"/>
    </sheetView>
  </sheetViews>
  <sheetFormatPr defaultRowHeight="18.75"/>
  <cols>
    <col min="1" max="1" width="4.25" style="326" customWidth="1"/>
    <col min="2" max="2" width="15" customWidth="1"/>
    <col min="3" max="3" width="21.125" customWidth="1"/>
    <col min="4" max="4" width="19.25" customWidth="1"/>
    <col min="5" max="5" width="21.875" customWidth="1"/>
    <col min="6" max="6" width="9.125" customWidth="1"/>
  </cols>
  <sheetData>
    <row r="1" spans="1:8">
      <c r="A1" s="570" t="s">
        <v>99</v>
      </c>
      <c r="B1" s="570"/>
      <c r="E1" s="19" t="s">
        <v>96</v>
      </c>
    </row>
    <row r="2" spans="1:8" s="22" customFormat="1" ht="19.149999999999999" customHeight="1">
      <c r="A2" s="24">
        <v>0</v>
      </c>
      <c r="B2" s="23"/>
      <c r="D2" s="21" t="s">
        <v>25</v>
      </c>
      <c r="E2" s="25" t="str">
        <f>IF('　入力シート'!C3="","",'　入力シート'!C3)</f>
        <v/>
      </c>
    </row>
    <row r="3" spans="1:8" s="9" customFormat="1">
      <c r="A3" s="22"/>
      <c r="E3" s="18"/>
    </row>
    <row r="4" spans="1:8" ht="19.5">
      <c r="A4" s="3"/>
      <c r="B4" s="576" t="s">
        <v>95</v>
      </c>
      <c r="C4" s="577"/>
      <c r="D4" s="577"/>
      <c r="E4" s="577"/>
    </row>
    <row r="5" spans="1:8" ht="10.15" customHeight="1">
      <c r="A5" s="3"/>
      <c r="B5" s="3"/>
      <c r="C5" s="8"/>
      <c r="D5" s="3"/>
      <c r="E5" s="3"/>
    </row>
    <row r="6" spans="1:8">
      <c r="A6" s="3"/>
      <c r="B6" s="51" t="s">
        <v>39</v>
      </c>
      <c r="C6" s="3"/>
      <c r="D6" s="3"/>
      <c r="E6" s="3"/>
    </row>
    <row r="7" spans="1:8" ht="14.45" customHeight="1" thickBot="1">
      <c r="A7" s="3"/>
      <c r="B7" s="7"/>
      <c r="C7" s="3"/>
      <c r="D7" s="3"/>
      <c r="E7" s="3"/>
    </row>
    <row r="8" spans="1:8">
      <c r="A8" s="3"/>
      <c r="B8" s="10" t="s">
        <v>10</v>
      </c>
      <c r="C8" s="571">
        <f>'　入力シート'!C4</f>
        <v>0</v>
      </c>
      <c r="D8" s="572"/>
      <c r="E8" s="573"/>
    </row>
    <row r="9" spans="1:8">
      <c r="A9" s="26">
        <v>1</v>
      </c>
      <c r="B9" s="11" t="s">
        <v>16</v>
      </c>
      <c r="C9" s="555">
        <f>'　入力シート'!C5:E5</f>
        <v>0</v>
      </c>
      <c r="D9" s="574"/>
      <c r="E9" s="575"/>
    </row>
    <row r="10" spans="1:8">
      <c r="A10" s="26"/>
      <c r="B10" s="12" t="s">
        <v>10</v>
      </c>
      <c r="C10" s="555">
        <f>'　入力シート'!C6:E6</f>
        <v>0</v>
      </c>
      <c r="D10" s="574"/>
      <c r="E10" s="575"/>
    </row>
    <row r="11" spans="1:8">
      <c r="A11" s="26">
        <v>2</v>
      </c>
      <c r="B11" s="11" t="s">
        <v>3</v>
      </c>
      <c r="C11" s="555">
        <f>'　入力シート'!C7:E7</f>
        <v>0</v>
      </c>
      <c r="D11" s="574"/>
      <c r="E11" s="575"/>
    </row>
    <row r="12" spans="1:8" ht="19.5">
      <c r="A12" s="26"/>
      <c r="B12" s="566" t="s">
        <v>14</v>
      </c>
      <c r="C12" s="16" t="s">
        <v>11</v>
      </c>
      <c r="D12" s="568">
        <f>'　入力シート'!D10:E10</f>
        <v>0</v>
      </c>
      <c r="E12" s="569"/>
    </row>
    <row r="13" spans="1:8" ht="19.5">
      <c r="A13" s="26">
        <v>3</v>
      </c>
      <c r="B13" s="567"/>
      <c r="C13" s="555">
        <f>'　入力シート'!C11:E11</f>
        <v>0</v>
      </c>
      <c r="D13" s="556"/>
      <c r="E13" s="557"/>
    </row>
    <row r="14" spans="1:8" ht="24">
      <c r="A14" s="26">
        <v>4</v>
      </c>
      <c r="B14" s="15" t="s">
        <v>17</v>
      </c>
      <c r="C14" s="555">
        <f>'　入力シート'!C12:E12</f>
        <v>0</v>
      </c>
      <c r="D14" s="556"/>
      <c r="E14" s="557"/>
    </row>
    <row r="15" spans="1:8" ht="19.5">
      <c r="A15" s="26">
        <v>5</v>
      </c>
      <c r="B15" s="12" t="s">
        <v>12</v>
      </c>
      <c r="C15" s="555">
        <f>'　入力シート'!C13:E13</f>
        <v>0</v>
      </c>
      <c r="D15" s="556"/>
      <c r="E15" s="557"/>
    </row>
    <row r="16" spans="1:8" ht="19.5">
      <c r="A16" s="3"/>
      <c r="B16" s="13" t="s">
        <v>15</v>
      </c>
      <c r="C16" s="555">
        <f>'　入力シート'!C14:E14</f>
        <v>0</v>
      </c>
      <c r="D16" s="556"/>
      <c r="E16" s="557"/>
      <c r="G16" s="137"/>
      <c r="H16" s="138"/>
    </row>
    <row r="17" spans="1:8" ht="20.25" thickBot="1">
      <c r="A17" s="3"/>
      <c r="B17" s="14" t="s">
        <v>13</v>
      </c>
      <c r="C17" s="558">
        <f>'　入力シート'!C15:E15</f>
        <v>0</v>
      </c>
      <c r="D17" s="559"/>
      <c r="E17" s="560"/>
      <c r="G17" s="139"/>
      <c r="H17" s="138"/>
    </row>
    <row r="18" spans="1:8" ht="9.75" customHeight="1">
      <c r="A18" s="3"/>
      <c r="B18" s="6"/>
      <c r="C18" s="4"/>
      <c r="D18" s="4"/>
      <c r="E18" s="4"/>
      <c r="G18" s="138"/>
      <c r="H18" s="138"/>
    </row>
    <row r="19" spans="1:8">
      <c r="A19" s="3"/>
      <c r="B19" s="51" t="s">
        <v>24</v>
      </c>
      <c r="C19" s="3"/>
      <c r="D19" s="3"/>
      <c r="E19" s="3"/>
      <c r="G19" s="138"/>
      <c r="H19" s="138"/>
    </row>
    <row r="20" spans="1:8" ht="8.4499999999999993" customHeight="1" thickBot="1">
      <c r="A20" s="3"/>
      <c r="B20" s="6"/>
      <c r="C20" s="4"/>
      <c r="D20" s="4"/>
      <c r="E20" s="4"/>
    </row>
    <row r="21" spans="1:8">
      <c r="A21" s="3"/>
      <c r="B21" s="561" t="s">
        <v>152</v>
      </c>
      <c r="C21" s="563" t="s">
        <v>144</v>
      </c>
      <c r="D21" s="564"/>
      <c r="E21" s="565"/>
    </row>
    <row r="22" spans="1:8" ht="19.5" thickBot="1">
      <c r="A22" s="74"/>
      <c r="B22" s="562"/>
      <c r="C22" s="327" t="s">
        <v>143</v>
      </c>
      <c r="D22" s="328" t="s">
        <v>151</v>
      </c>
      <c r="E22" s="344" t="s">
        <v>311</v>
      </c>
    </row>
    <row r="23" spans="1:8" ht="20.25" thickTop="1" thickBot="1">
      <c r="A23" s="326">
        <v>6</v>
      </c>
      <c r="B23" s="580"/>
      <c r="C23" s="318" t="s">
        <v>145</v>
      </c>
      <c r="D23" s="171"/>
      <c r="E23" s="335" t="s">
        <v>297</v>
      </c>
    </row>
    <row r="24" spans="1:8" s="131" customFormat="1" ht="19.5" thickTop="1">
      <c r="A24" s="326">
        <v>7</v>
      </c>
      <c r="B24" s="581"/>
      <c r="C24" s="319" t="s">
        <v>146</v>
      </c>
      <c r="D24" s="172">
        <f>様式２号_別添２_ほ場一覧兼補助申請額算定シート!E8</f>
        <v>0</v>
      </c>
      <c r="E24" s="589">
        <f>D24+D25+D26</f>
        <v>0</v>
      </c>
    </row>
    <row r="25" spans="1:8" s="131" customFormat="1">
      <c r="A25" s="326">
        <v>8</v>
      </c>
      <c r="B25" s="581"/>
      <c r="C25" s="320" t="s">
        <v>147</v>
      </c>
      <c r="D25" s="173">
        <f>様式２号_別添２_ほ場一覧兼補助申請額算定シート!E9</f>
        <v>0</v>
      </c>
      <c r="E25" s="589"/>
    </row>
    <row r="26" spans="1:8" s="131" customFormat="1" ht="19.5" thickBot="1">
      <c r="A26" s="326">
        <v>9</v>
      </c>
      <c r="B26" s="582"/>
      <c r="C26" s="321" t="s">
        <v>148</v>
      </c>
      <c r="D26" s="174">
        <f>様式２号_別添２_ほ場一覧兼補助申請額算定シート!E10</f>
        <v>0</v>
      </c>
      <c r="E26" s="590"/>
    </row>
    <row r="27" spans="1:8" ht="18" customHeight="1">
      <c r="B27" s="329" t="s">
        <v>149</v>
      </c>
      <c r="C27" s="330" t="s">
        <v>150</v>
      </c>
      <c r="D27" s="331" t="s">
        <v>294</v>
      </c>
      <c r="E27" s="332" t="s">
        <v>295</v>
      </c>
    </row>
    <row r="28" spans="1:8" ht="18" customHeight="1">
      <c r="A28" s="326">
        <v>10</v>
      </c>
      <c r="B28" s="140"/>
      <c r="C28" s="125"/>
      <c r="D28" s="142"/>
      <c r="E28" s="141"/>
    </row>
    <row r="29" spans="1:8" ht="22.9" customHeight="1">
      <c r="A29" s="326">
        <v>11</v>
      </c>
      <c r="B29" s="587" t="s">
        <v>22</v>
      </c>
      <c r="C29" s="333" t="s">
        <v>18</v>
      </c>
      <c r="D29" s="473"/>
      <c r="E29" s="474"/>
    </row>
    <row r="30" spans="1:8" ht="22.9" customHeight="1" thickBot="1">
      <c r="A30" s="326">
        <v>12</v>
      </c>
      <c r="B30" s="588"/>
      <c r="C30" s="334" t="s">
        <v>4</v>
      </c>
      <c r="D30" s="476"/>
      <c r="E30" s="477"/>
    </row>
    <row r="31" spans="1:8" ht="7.5" customHeight="1"/>
    <row r="32" spans="1:8">
      <c r="A32" s="3"/>
      <c r="B32" s="51" t="s">
        <v>23</v>
      </c>
      <c r="C32" s="3"/>
      <c r="D32" s="26" t="s">
        <v>140</v>
      </c>
      <c r="E32" s="3"/>
    </row>
    <row r="33" spans="1:9" ht="9.6" customHeight="1" thickBot="1">
      <c r="B33" s="5"/>
    </row>
    <row r="34" spans="1:9" s="111" customFormat="1" ht="19.899999999999999" customHeight="1" thickBot="1">
      <c r="A34" s="326"/>
      <c r="B34" s="38"/>
      <c r="C34" s="322" t="s">
        <v>135</v>
      </c>
      <c r="D34" s="323" t="s">
        <v>136</v>
      </c>
      <c r="E34" s="324" t="s">
        <v>137</v>
      </c>
    </row>
    <row r="35" spans="1:9" ht="19.899999999999999" customHeight="1" thickTop="1">
      <c r="A35" s="336">
        <v>13</v>
      </c>
      <c r="B35" s="38"/>
      <c r="C35" s="119"/>
      <c r="D35" s="148"/>
      <c r="E35" s="120"/>
    </row>
    <row r="36" spans="1:9" ht="19.899999999999999" customHeight="1">
      <c r="A36" s="336">
        <v>14</v>
      </c>
      <c r="B36" s="38"/>
      <c r="C36" s="121"/>
      <c r="D36" s="149"/>
      <c r="E36" s="122"/>
    </row>
    <row r="37" spans="1:9" ht="19.899999999999999" customHeight="1" thickBot="1">
      <c r="A37" s="336">
        <v>15</v>
      </c>
      <c r="B37" s="38"/>
      <c r="C37" s="378"/>
      <c r="D37" s="379"/>
      <c r="E37" s="376"/>
    </row>
    <row r="38" spans="1:9" s="374" customFormat="1" ht="19.899999999999999" customHeight="1" thickTop="1" thickBot="1">
      <c r="A38" s="336">
        <v>19</v>
      </c>
      <c r="B38" s="375"/>
      <c r="C38" s="380" t="s">
        <v>355</v>
      </c>
      <c r="D38" s="381">
        <f>SUM(D35:D37)</f>
        <v>0</v>
      </c>
      <c r="E38" s="377"/>
    </row>
    <row r="39" spans="1:9">
      <c r="C39" s="550"/>
      <c r="D39" s="550"/>
    </row>
    <row r="40" spans="1:9">
      <c r="A40" s="595" t="s">
        <v>321</v>
      </c>
      <c r="B40" s="517"/>
      <c r="C40" s="352"/>
      <c r="D40" s="3"/>
      <c r="E40" s="3"/>
    </row>
    <row r="41" spans="1:9" s="349" customFormat="1">
      <c r="A41" s="3"/>
      <c r="B41" s="51" t="s">
        <v>153</v>
      </c>
      <c r="C41" s="3"/>
      <c r="D41" s="3"/>
      <c r="E41" s="3"/>
    </row>
    <row r="42" spans="1:9" ht="9" customHeight="1" thickBot="1">
      <c r="A42" s="3"/>
      <c r="B42" s="8"/>
      <c r="C42" s="3"/>
      <c r="D42" s="3"/>
      <c r="E42" s="3"/>
    </row>
    <row r="43" spans="1:9" ht="18" customHeight="1">
      <c r="C43" s="591" t="s">
        <v>143</v>
      </c>
      <c r="D43" s="593" t="s">
        <v>309</v>
      </c>
      <c r="E43" s="585" t="s">
        <v>310</v>
      </c>
      <c r="G43" s="9"/>
      <c r="H43" s="9"/>
      <c r="I43" s="9"/>
    </row>
    <row r="44" spans="1:9" s="105" customFormat="1" ht="28.5" customHeight="1" thickBot="1">
      <c r="A44" s="326"/>
      <c r="C44" s="592"/>
      <c r="D44" s="594"/>
      <c r="E44" s="586"/>
      <c r="G44" s="9"/>
      <c r="H44" s="9"/>
      <c r="I44" s="9"/>
    </row>
    <row r="45" spans="1:9" ht="22.5" customHeight="1" thickTop="1">
      <c r="A45" s="326">
        <v>16</v>
      </c>
      <c r="C45" s="168" t="s">
        <v>147</v>
      </c>
      <c r="D45" s="144">
        <f>様式２号_別添２_ほ場一覧兼補助申請額算定シート!H9</f>
        <v>0</v>
      </c>
      <c r="E45" s="145">
        <f>様式２号_別添２_ほ場一覧兼補助申請額算定シート!I9</f>
        <v>0</v>
      </c>
      <c r="G45" s="9"/>
      <c r="H45" s="9"/>
      <c r="I45" s="9"/>
    </row>
    <row r="46" spans="1:9" ht="22.5" customHeight="1" thickBot="1">
      <c r="A46" s="326">
        <v>17</v>
      </c>
      <c r="C46" s="169" t="s">
        <v>154</v>
      </c>
      <c r="D46" s="37">
        <f>様式２号_別添２_ほ場一覧兼補助申請額算定シート!H10</f>
        <v>0</v>
      </c>
      <c r="E46" s="146">
        <f>様式２号_別添２_ほ場一覧兼補助申請額算定シート!I10</f>
        <v>0</v>
      </c>
      <c r="G46" s="9"/>
      <c r="H46" s="9"/>
      <c r="I46" s="9"/>
    </row>
    <row r="47" spans="1:9" ht="22.5" customHeight="1" thickBot="1">
      <c r="A47" s="326">
        <v>18</v>
      </c>
      <c r="C47" s="583" t="s">
        <v>156</v>
      </c>
      <c r="D47" s="584"/>
      <c r="E47" s="143">
        <f>E45+E46</f>
        <v>0</v>
      </c>
    </row>
    <row r="48" spans="1:9" ht="30.75" customHeight="1">
      <c r="C48" s="578" t="s">
        <v>382</v>
      </c>
      <c r="D48" s="578"/>
      <c r="E48" s="578"/>
    </row>
    <row r="49" spans="1:6" s="342" customFormat="1" ht="30.75" customHeight="1">
      <c r="A49" s="343"/>
      <c r="C49" s="579" t="s">
        <v>383</v>
      </c>
      <c r="D49" s="579"/>
      <c r="E49" s="579"/>
    </row>
    <row r="50" spans="1:6" s="419" customFormat="1" ht="19.5" thickBot="1">
      <c r="A50" s="417"/>
      <c r="B50" s="439" t="s">
        <v>405</v>
      </c>
      <c r="C50" s="418"/>
      <c r="D50" s="418"/>
      <c r="E50" s="418"/>
      <c r="F50" s="418"/>
    </row>
    <row r="51" spans="1:6" s="416" customFormat="1" ht="21" customHeight="1" thickBot="1">
      <c r="A51" s="415">
        <v>20</v>
      </c>
      <c r="B51" s="440" t="s">
        <v>403</v>
      </c>
      <c r="C51" s="441"/>
      <c r="D51" s="442" t="s">
        <v>404</v>
      </c>
      <c r="E51" s="443">
        <f>C51</f>
        <v>0</v>
      </c>
      <c r="F51" s="421"/>
    </row>
    <row r="53" spans="1:6" s="96" customFormat="1">
      <c r="A53" s="326"/>
    </row>
    <row r="54" spans="1:6" s="96" customFormat="1">
      <c r="A54" s="326"/>
    </row>
    <row r="55" spans="1:6" s="96" customFormat="1">
      <c r="A55" s="326"/>
    </row>
    <row r="56" spans="1:6" s="96" customFormat="1">
      <c r="A56" s="326"/>
    </row>
  </sheetData>
  <mergeCells count="28">
    <mergeCell ref="C48:E48"/>
    <mergeCell ref="C49:E49"/>
    <mergeCell ref="B23:B26"/>
    <mergeCell ref="C47:D47"/>
    <mergeCell ref="E43:E44"/>
    <mergeCell ref="D29:E29"/>
    <mergeCell ref="D30:E30"/>
    <mergeCell ref="B29:B30"/>
    <mergeCell ref="C39:D39"/>
    <mergeCell ref="E24:E26"/>
    <mergeCell ref="C43:C44"/>
    <mergeCell ref="D43:D44"/>
    <mergeCell ref="A40:B40"/>
    <mergeCell ref="B12:B13"/>
    <mergeCell ref="D12:E12"/>
    <mergeCell ref="C13:E13"/>
    <mergeCell ref="A1:B1"/>
    <mergeCell ref="C8:E8"/>
    <mergeCell ref="C9:E9"/>
    <mergeCell ref="C10:E10"/>
    <mergeCell ref="C11:E11"/>
    <mergeCell ref="B4:E4"/>
    <mergeCell ref="C14:E14"/>
    <mergeCell ref="C15:E15"/>
    <mergeCell ref="C16:E16"/>
    <mergeCell ref="C17:E17"/>
    <mergeCell ref="B21:B22"/>
    <mergeCell ref="C21:E21"/>
  </mergeCells>
  <phoneticPr fontId="1"/>
  <conditionalFormatting sqref="E2">
    <cfRule type="cellIs" dxfId="100" priority="12" operator="equal">
      <formula>""</formula>
    </cfRule>
  </conditionalFormatting>
  <conditionalFormatting sqref="E28 B23:B25 D29:E30 C35:D38 D23:D26">
    <cfRule type="cellIs" dxfId="99" priority="10" operator="equal">
      <formula>""</formula>
    </cfRule>
  </conditionalFormatting>
  <conditionalFormatting sqref="D28">
    <cfRule type="cellIs" dxfId="98" priority="9" operator="equal">
      <formula>""</formula>
    </cfRule>
  </conditionalFormatting>
  <conditionalFormatting sqref="E35:E37">
    <cfRule type="cellIs" dxfId="97" priority="6" operator="equal">
      <formula>""</formula>
    </cfRule>
  </conditionalFormatting>
  <conditionalFormatting sqref="B28">
    <cfRule type="cellIs" dxfId="96" priority="3" operator="equal">
      <formula>""</formula>
    </cfRule>
  </conditionalFormatting>
  <conditionalFormatting sqref="C28">
    <cfRule type="cellIs" dxfId="95" priority="2" operator="equal">
      <formula>""</formula>
    </cfRule>
  </conditionalFormatting>
  <conditionalFormatting sqref="C51 E51">
    <cfRule type="cellIs" dxfId="94" priority="1" operator="equal">
      <formula>""</formula>
    </cfRule>
  </conditionalFormatting>
  <pageMargins left="0.82677165354330717" right="0.23622047244094491" top="0.55118110236220474" bottom="0.55118110236220474" header="0" footer="0"/>
  <pageSetup paperSize="9" fitToHeight="0"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7" r:id="rId4" name="Check Box 15">
              <controlPr defaultSize="0" autoFill="0" autoLine="0" autoPict="0">
                <anchor moveWithCells="1">
                  <from>
                    <xdr:col>2</xdr:col>
                    <xdr:colOff>19050</xdr:colOff>
                    <xdr:row>35</xdr:row>
                    <xdr:rowOff>0</xdr:rowOff>
                  </from>
                  <to>
                    <xdr:col>2</xdr:col>
                    <xdr:colOff>1162050</xdr:colOff>
                    <xdr:row>36</xdr:row>
                    <xdr:rowOff>0</xdr:rowOff>
                  </to>
                </anchor>
              </controlPr>
            </control>
          </mc:Choice>
        </mc:AlternateContent>
        <mc:AlternateContent xmlns:mc="http://schemas.openxmlformats.org/markup-compatibility/2006">
          <mc:Choice Requires="x14">
            <control shapeId="38928" r:id="rId5" name="Check Box 16">
              <controlPr defaultSize="0" autoFill="0" autoLine="0" autoPict="0">
                <anchor moveWithCells="1">
                  <from>
                    <xdr:col>3</xdr:col>
                    <xdr:colOff>19050</xdr:colOff>
                    <xdr:row>51</xdr:row>
                    <xdr:rowOff>0</xdr:rowOff>
                  </from>
                  <to>
                    <xdr:col>4</xdr:col>
                    <xdr:colOff>28575</xdr:colOff>
                    <xdr:row>52</xdr:row>
                    <xdr:rowOff>85725</xdr:rowOff>
                  </to>
                </anchor>
              </controlPr>
            </control>
          </mc:Choice>
        </mc:AlternateContent>
        <mc:AlternateContent xmlns:mc="http://schemas.openxmlformats.org/markup-compatibility/2006">
          <mc:Choice Requires="x14">
            <control shapeId="38954" r:id="rId6" name="Check Box 42">
              <controlPr defaultSize="0" autoFill="0" autoLine="0" autoPict="0">
                <anchor moveWithCells="1">
                  <from>
                    <xdr:col>4</xdr:col>
                    <xdr:colOff>19050</xdr:colOff>
                    <xdr:row>49</xdr:row>
                    <xdr:rowOff>0</xdr:rowOff>
                  </from>
                  <to>
                    <xdr:col>4</xdr:col>
                    <xdr:colOff>1152525</xdr:colOff>
                    <xdr:row>50</xdr:row>
                    <xdr:rowOff>0</xdr:rowOff>
                  </to>
                </anchor>
              </controlPr>
            </control>
          </mc:Choice>
        </mc:AlternateContent>
        <mc:AlternateContent xmlns:mc="http://schemas.openxmlformats.org/markup-compatibility/2006">
          <mc:Choice Requires="x14">
            <control shapeId="38955" r:id="rId7" name="Check Box 43">
              <controlPr defaultSize="0" autoFill="0" autoLine="0" autoPict="0">
                <anchor moveWithCells="1">
                  <from>
                    <xdr:col>3</xdr:col>
                    <xdr:colOff>19050</xdr:colOff>
                    <xdr:row>49</xdr:row>
                    <xdr:rowOff>0</xdr:rowOff>
                  </from>
                  <to>
                    <xdr:col>3</xdr:col>
                    <xdr:colOff>1152525</xdr:colOff>
                    <xdr:row>50</xdr:row>
                    <xdr:rowOff>0</xdr:rowOff>
                  </to>
                </anchor>
              </controlPr>
            </control>
          </mc:Choice>
        </mc:AlternateContent>
        <mc:AlternateContent xmlns:mc="http://schemas.openxmlformats.org/markup-compatibility/2006">
          <mc:Choice Requires="x14">
            <control shapeId="38956" r:id="rId8" name="Check Box 44">
              <controlPr defaultSize="0" autoFill="0" autoLine="0" autoPict="0">
                <anchor moveWithCells="1">
                  <from>
                    <xdr:col>2</xdr:col>
                    <xdr:colOff>19050</xdr:colOff>
                    <xdr:row>49</xdr:row>
                    <xdr:rowOff>0</xdr:rowOff>
                  </from>
                  <to>
                    <xdr:col>2</xdr:col>
                    <xdr:colOff>1162050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有機転換の補助金要件チェックフロー</vt:lpstr>
      <vt:lpstr>有機転換の補助金要件チェックフロー記入例</vt:lpstr>
      <vt:lpstr>様式第1号-1　提出書類チェックシート</vt:lpstr>
      <vt:lpstr>　入力シート</vt:lpstr>
      <vt:lpstr>　入力シート 記入例</vt:lpstr>
      <vt:lpstr>様式第1号-２　振込先口座情報</vt:lpstr>
      <vt:lpstr>様式第1号-３　誓約書</vt:lpstr>
      <vt:lpstr>様式第２号_事業計画（実施）カガミ</vt:lpstr>
      <vt:lpstr>様式２号ー２－１(転換）</vt:lpstr>
      <vt:lpstr>様式２号ー２－１(転換）記入例</vt:lpstr>
      <vt:lpstr>様式２号_別添２_ほ場一覧兼補助申請額算定シート</vt:lpstr>
      <vt:lpstr>様式２号_別添２_ほ場一覧兼補助申請額算定シート _記入例</vt:lpstr>
      <vt:lpstr>参考様式2_生産行程管理記録 </vt:lpstr>
      <vt:lpstr>様式2号_別添１_構成員</vt:lpstr>
      <vt:lpstr>様式第５号_交付申請書</vt:lpstr>
      <vt:lpstr>変更時→</vt:lpstr>
      <vt:lpstr>様式第３号_変更申請書</vt:lpstr>
      <vt:lpstr>様式第３号_1_変更届</vt:lpstr>
      <vt:lpstr>廃止→</vt:lpstr>
      <vt:lpstr>様式第４号_廃止届</vt:lpstr>
      <vt:lpstr>実績報告→</vt:lpstr>
      <vt:lpstr>参考様式2_生産行程管理記録 _実績</vt:lpstr>
      <vt:lpstr>'　入力シート'!Print_Area</vt:lpstr>
      <vt:lpstr>'　入力シート 記入例'!Print_Area</vt:lpstr>
      <vt:lpstr>'参考様式2_生産行程管理記録 '!Print_Area</vt:lpstr>
      <vt:lpstr>'参考様式2_生産行程管理記録 _実績'!Print_Area</vt:lpstr>
      <vt:lpstr>有機転換の補助金要件チェックフロー!Print_Area</vt:lpstr>
      <vt:lpstr>有機転換の補助金要件チェックフロー記入例!Print_Area</vt:lpstr>
      <vt:lpstr>様式2号_別添１_構成員!Print_Area</vt:lpstr>
      <vt:lpstr>様式２号_別添２_ほ場一覧兼補助申請額算定シート!Print_Area</vt:lpstr>
      <vt:lpstr>'様式２号_別添２_ほ場一覧兼補助申請額算定シート _記入例'!Print_Area</vt:lpstr>
      <vt:lpstr>'様式２号ー２－１(転換）'!Print_Area</vt:lpstr>
      <vt:lpstr>'様式２号ー２－１(転換）記入例'!Print_Area</vt:lpstr>
      <vt:lpstr>'様式第1号-1　提出書類チェックシート'!Print_Area</vt:lpstr>
      <vt:lpstr>'様式第1号-２　振込先口座情報'!Print_Area</vt:lpstr>
      <vt:lpstr>'様式第1号-３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2024-08-15T01:42:43Z</cp:lastPrinted>
  <dcterms:created xsi:type="dcterms:W3CDTF">2023-07-21T01:58:09Z</dcterms:created>
  <dcterms:modified xsi:type="dcterms:W3CDTF">2024-09-06T01:23:31Z</dcterms:modified>
</cp:coreProperties>
</file>