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4.xml" ContentType="application/vnd.openxmlformats-officedocument.drawing+xml"/>
  <Override PartName="/xl/ctrlProps/ctrlProp39.xml" ContentType="application/vnd.ms-excel.controlproperties+xml"/>
  <Override PartName="/xl/ctrlProps/ctrlProp40.xml" ContentType="application/vnd.ms-excel.controlproperties+xml"/>
  <Override PartName="/xl/drawings/drawing5.xml" ContentType="application/vnd.openxmlformats-officedocument.drawing+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drawings/drawing6.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drawings/drawing7.xml" ContentType="application/vnd.openxmlformats-officedocument.drawing+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drawings/drawing8.xml" ContentType="application/vnd.openxmlformats-officedocument.drawing+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drawings/drawing15.xml" ContentType="application/vnd.openxmlformats-officedocument.drawing+xml"/>
  <Override PartName="/xl/drawings/drawing16.xml" ContentType="application/vnd.openxmlformats-officedocument.drawing+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drawings/drawing17.xml" ContentType="application/vnd.openxmlformats-officedocument.drawing+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D:\有機農業\★★協議会\01_0  要領・様式\02 様式\R7\"/>
    </mc:Choice>
  </mc:AlternateContent>
  <xr:revisionPtr revIDLastSave="0" documentId="13_ncr:1_{4A3534C8-5198-4FAA-86FD-61F7BBFEFBFC}" xr6:coauthVersionLast="36" xr6:coauthVersionMax="36" xr10:uidLastSave="{00000000-0000-0000-0000-000000000000}"/>
  <bookViews>
    <workbookView xWindow="-105" yWindow="-105" windowWidth="23250" windowHeight="12450" activeTab="8" xr2:uid="{00000000-000D-0000-FFFF-FFFF00000000}"/>
  </bookViews>
  <sheets>
    <sheet name="　入力シート" sheetId="45" r:id="rId1"/>
    <sheet name="　入力シート 記入例" sheetId="87" r:id="rId2"/>
    <sheet name="様式第1号-1　提出書類チェックシート" sheetId="77" r:id="rId3"/>
    <sheet name="様式第1号-２　振込先口座情報" sheetId="85" r:id="rId4"/>
    <sheet name="様式第1号-３　誓約書" sheetId="86" r:id="rId5"/>
    <sheet name="様式第２号_事業計画（実施）カガミ" sheetId="50" r:id="rId6"/>
    <sheet name="様式２号ー２－１(転換）" sheetId="93" r:id="rId7"/>
    <sheet name="様式２号ー２－１(転換）記入例" sheetId="82" r:id="rId8"/>
    <sheet name="様式２号_別添２_ほ場一覧兼補助申請額算定シート " sheetId="92" r:id="rId9"/>
    <sheet name="様式２号_別添２_ほ場一覧兼補助申請額算定シート _記入例" sheetId="95" r:id="rId10"/>
    <sheet name="参考様式2_生産行程管理記録 " sheetId="75" r:id="rId11"/>
    <sheet name="様式2号_別添１_構成員" sheetId="57" r:id="rId12"/>
    <sheet name="記入不要_対象ほ場面積の算定" sheetId="94" r:id="rId13"/>
    <sheet name="様式第５号_交付申請書" sheetId="91" r:id="rId14"/>
    <sheet name="変更時→" sheetId="66" r:id="rId15"/>
    <sheet name="様式第３号_変更申請書" sheetId="67" r:id="rId16"/>
    <sheet name="様式第３号_1_変更届" sheetId="90" r:id="rId17"/>
    <sheet name="廃止→" sheetId="69" r:id="rId18"/>
    <sheet name="様式第４号_廃止届" sheetId="68" r:id="rId19"/>
    <sheet name="実績報告→" sheetId="52" r:id="rId20"/>
    <sheet name="参考様式2_生産行程管理記録 _実績" sheetId="84" r:id="rId21"/>
  </sheets>
  <definedNames>
    <definedName name="_xlnm.Print_Area" localSheetId="0">'　入力シート'!$A:$E</definedName>
    <definedName name="_xlnm.Print_Area" localSheetId="1">'　入力シート 記入例'!$B:$S</definedName>
    <definedName name="_xlnm.Print_Area" localSheetId="10">'参考様式2_生産行程管理記録 '!$A$1:$AZ$26</definedName>
    <definedName name="_xlnm.Print_Area" localSheetId="20">'参考様式2_生産行程管理記録 _実績'!$A$1:$BD$28</definedName>
    <definedName name="_xlnm.Print_Area" localSheetId="11">様式2号_別添１_構成員!$A:$AX</definedName>
    <definedName name="_xlnm.Print_Area" localSheetId="8">'様式２号_別添２_ほ場一覧兼補助申請額算定シート '!$A$1:$AO$68</definedName>
    <definedName name="_xlnm.Print_Area" localSheetId="9">'様式２号_別添２_ほ場一覧兼補助申請額算定シート _記入例'!$A$1:$AO$68</definedName>
    <definedName name="_xlnm.Print_Area" localSheetId="6">'様式２号ー２－１(転換）'!$A:$F</definedName>
    <definedName name="_xlnm.Print_Area" localSheetId="7">'様式２号ー２－１(転換）記入例'!$A:$F</definedName>
    <definedName name="_xlnm.Print_Area" localSheetId="2">'様式第1号-1　提出書類チェックシート'!$A:$I</definedName>
    <definedName name="_xlnm.Print_Area" localSheetId="3">'様式第1号-２　振込先口座情報'!$A:$D</definedName>
    <definedName name="_xlnm.Print_Area" localSheetId="4">'様式第1号-３　誓約書'!$A$1:$H$30</definedName>
    <definedName name="_xlnm.Print_Area" localSheetId="5">'様式第２号_事業計画（実施）カガミ'!$A:$J</definedName>
    <definedName name="_xlnm.Print_Area" localSheetId="16">様式第３号_1_変更届!$A:$I</definedName>
    <definedName name="_xlnm.Print_Area" localSheetId="15">様式第３号_変更申請書!$A:$I</definedName>
    <definedName name="_xlnm.Print_Area" localSheetId="18">様式第４号_廃止届!$A:$I</definedName>
    <definedName name="_xlnm.Print_Area" localSheetId="13">様式第５号_交付申請書!$A:$I</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63" i="95" l="1"/>
  <c r="G62" i="95"/>
  <c r="G61" i="95"/>
  <c r="G60" i="95"/>
  <c r="G59" i="95"/>
  <c r="G58" i="95"/>
  <c r="G57" i="95"/>
  <c r="G56" i="95"/>
  <c r="G55" i="95"/>
  <c r="G54" i="95"/>
  <c r="G53" i="95"/>
  <c r="G52" i="95"/>
  <c r="G51" i="95"/>
  <c r="G50" i="95"/>
  <c r="G49" i="95"/>
  <c r="G48" i="95"/>
  <c r="G47" i="95"/>
  <c r="G46" i="95"/>
  <c r="G45" i="95"/>
  <c r="G44" i="95"/>
  <c r="G43" i="95"/>
  <c r="G42" i="95"/>
  <c r="G41" i="95"/>
  <c r="G40" i="95"/>
  <c r="G39" i="95"/>
  <c r="G38" i="95"/>
  <c r="G37" i="95"/>
  <c r="G36" i="95"/>
  <c r="G35" i="95"/>
  <c r="G34" i="95"/>
  <c r="G33" i="95"/>
  <c r="G32" i="95"/>
  <c r="G31" i="95"/>
  <c r="G30" i="95"/>
  <c r="G29" i="95"/>
  <c r="G28" i="95"/>
  <c r="G27" i="95"/>
  <c r="G26" i="95"/>
  <c r="G25" i="95"/>
  <c r="G24" i="95"/>
  <c r="G23" i="95"/>
  <c r="G22" i="95"/>
  <c r="G21" i="95"/>
  <c r="G20" i="95"/>
  <c r="G63" i="92" l="1"/>
  <c r="G62" i="92"/>
  <c r="G61" i="92"/>
  <c r="G60" i="92"/>
  <c r="G59" i="92"/>
  <c r="G58" i="92"/>
  <c r="G57" i="92"/>
  <c r="G56" i="92"/>
  <c r="G55" i="92"/>
  <c r="G54" i="92"/>
  <c r="G53" i="92"/>
  <c r="G52" i="92"/>
  <c r="G51" i="92"/>
  <c r="G50" i="92"/>
  <c r="G49" i="92"/>
  <c r="G48" i="92"/>
  <c r="G47" i="92"/>
  <c r="G46" i="92"/>
  <c r="G45" i="92"/>
  <c r="G44" i="92"/>
  <c r="G43" i="92"/>
  <c r="G42" i="92"/>
  <c r="G41" i="92"/>
  <c r="G40" i="92"/>
  <c r="G39" i="92"/>
  <c r="G38" i="92"/>
  <c r="G37" i="92"/>
  <c r="G36" i="92"/>
  <c r="G35" i="92"/>
  <c r="G34" i="92"/>
  <c r="G33" i="92"/>
  <c r="G32" i="92"/>
  <c r="G31" i="92"/>
  <c r="G30" i="92"/>
  <c r="G29" i="92"/>
  <c r="G28" i="92"/>
  <c r="G27" i="92"/>
  <c r="G26" i="92"/>
  <c r="G25" i="92"/>
  <c r="G24" i="92"/>
  <c r="G23" i="92"/>
  <c r="G22" i="92"/>
  <c r="G21" i="92"/>
  <c r="G20" i="92"/>
  <c r="L8" i="95"/>
  <c r="F4" i="95"/>
  <c r="C4" i="95"/>
  <c r="H63" i="92"/>
  <c r="H62" i="92"/>
  <c r="H61" i="92"/>
  <c r="H60" i="92"/>
  <c r="H59" i="92"/>
  <c r="H58" i="92"/>
  <c r="H57" i="92"/>
  <c r="H56" i="92"/>
  <c r="H35" i="95"/>
  <c r="H34" i="95"/>
  <c r="H33" i="95"/>
  <c r="H32" i="95"/>
  <c r="H31" i="95"/>
  <c r="H30" i="95"/>
  <c r="H29" i="95"/>
  <c r="H28" i="95"/>
  <c r="H27" i="95"/>
  <c r="H26" i="95"/>
  <c r="H25" i="95"/>
  <c r="H24" i="95"/>
  <c r="H23" i="95"/>
  <c r="H22" i="95"/>
  <c r="E11" i="95" s="1"/>
  <c r="H21" i="95"/>
  <c r="H20" i="95"/>
  <c r="AN63" i="95"/>
  <c r="AM63" i="95"/>
  <c r="AH63" i="95"/>
  <c r="AI63" i="95" s="1"/>
  <c r="AG63" i="95"/>
  <c r="AD63" i="95"/>
  <c r="Z63" i="95"/>
  <c r="X63" i="95"/>
  <c r="AK63" i="95" s="1"/>
  <c r="W63" i="95"/>
  <c r="V63" i="95"/>
  <c r="AL63" i="95" s="1"/>
  <c r="U63" i="95"/>
  <c r="AC63" i="95" s="1"/>
  <c r="T63" i="95"/>
  <c r="S63" i="95"/>
  <c r="Y63" i="95" s="1"/>
  <c r="AA63" i="95" s="1"/>
  <c r="N63" i="95"/>
  <c r="J63" i="95"/>
  <c r="H63" i="95"/>
  <c r="AN62" i="95"/>
  <c r="AO62" i="95" s="1"/>
  <c r="AM62" i="95"/>
  <c r="AK62" i="95"/>
  <c r="AH62" i="95"/>
  <c r="AG62" i="95"/>
  <c r="AD62" i="95"/>
  <c r="Z62" i="95"/>
  <c r="AI62" i="95" s="1"/>
  <c r="Y62" i="95"/>
  <c r="AA62" i="95" s="1"/>
  <c r="X62" i="95"/>
  <c r="AJ62" i="95" s="1"/>
  <c r="W62" i="95"/>
  <c r="V62" i="95"/>
  <c r="AF62" i="95" s="1"/>
  <c r="U62" i="95"/>
  <c r="AB62" i="95" s="1"/>
  <c r="T62" i="95"/>
  <c r="S62" i="95"/>
  <c r="N62" i="95"/>
  <c r="J62" i="95"/>
  <c r="H62" i="95" s="1"/>
  <c r="AN61" i="95"/>
  <c r="AO61" i="95" s="1"/>
  <c r="AM61" i="95"/>
  <c r="AH61" i="95"/>
  <c r="AI61" i="95" s="1"/>
  <c r="AG61" i="95"/>
  <c r="AF61" i="95"/>
  <c r="AD61" i="95"/>
  <c r="AB61" i="95"/>
  <c r="Z61" i="95"/>
  <c r="Y61" i="95"/>
  <c r="AA61" i="95" s="1"/>
  <c r="X61" i="95"/>
  <c r="AK61" i="95" s="1"/>
  <c r="W61" i="95"/>
  <c r="V61" i="95"/>
  <c r="AE61" i="95" s="1"/>
  <c r="U61" i="95"/>
  <c r="AC61" i="95" s="1"/>
  <c r="T61" i="95"/>
  <c r="S61" i="95"/>
  <c r="N61" i="95"/>
  <c r="J61" i="95"/>
  <c r="H61" i="95"/>
  <c r="AN60" i="95"/>
  <c r="AO60" i="95" s="1"/>
  <c r="AM60" i="95"/>
  <c r="AH60" i="95"/>
  <c r="AI60" i="95" s="1"/>
  <c r="AG60" i="95"/>
  <c r="AF60" i="95"/>
  <c r="AE60" i="95"/>
  <c r="AD60" i="95"/>
  <c r="Z60" i="95"/>
  <c r="X60" i="95"/>
  <c r="AK60" i="95" s="1"/>
  <c r="W60" i="95"/>
  <c r="V60" i="95"/>
  <c r="AL60" i="95" s="1"/>
  <c r="U60" i="95"/>
  <c r="AC60" i="95" s="1"/>
  <c r="T60" i="95"/>
  <c r="S60" i="95"/>
  <c r="Y60" i="95" s="1"/>
  <c r="AA60" i="95" s="1"/>
  <c r="N60" i="95"/>
  <c r="J60" i="95"/>
  <c r="H60" i="95" s="1"/>
  <c r="AN59" i="95"/>
  <c r="AO59" i="95" s="1"/>
  <c r="AM59" i="95"/>
  <c r="AH59" i="95"/>
  <c r="AG59" i="95"/>
  <c r="AD59" i="95"/>
  <c r="AB59" i="95"/>
  <c r="Z59" i="95"/>
  <c r="X59" i="95"/>
  <c r="AK59" i="95" s="1"/>
  <c r="W59" i="95"/>
  <c r="V59" i="95"/>
  <c r="U59" i="95"/>
  <c r="AC59" i="95" s="1"/>
  <c r="T59" i="95"/>
  <c r="S59" i="95"/>
  <c r="Y59" i="95" s="1"/>
  <c r="AA59" i="95" s="1"/>
  <c r="N59" i="95"/>
  <c r="J59" i="95"/>
  <c r="H59" i="95"/>
  <c r="AN58" i="95"/>
  <c r="AO58" i="95" s="1"/>
  <c r="AM58" i="95"/>
  <c r="AK58" i="95"/>
  <c r="AH58" i="95"/>
  <c r="AG58" i="95"/>
  <c r="AD58" i="95"/>
  <c r="Z58" i="95"/>
  <c r="AI58" i="95" s="1"/>
  <c r="Y58" i="95"/>
  <c r="AA58" i="95" s="1"/>
  <c r="X58" i="95"/>
  <c r="AJ58" i="95" s="1"/>
  <c r="W58" i="95"/>
  <c r="V58" i="95"/>
  <c r="AF58" i="95" s="1"/>
  <c r="U58" i="95"/>
  <c r="AB58" i="95" s="1"/>
  <c r="T58" i="95"/>
  <c r="S58" i="95"/>
  <c r="N58" i="95"/>
  <c r="J58" i="95"/>
  <c r="H58" i="95" s="1"/>
  <c r="AN57" i="95"/>
  <c r="AO57" i="95" s="1"/>
  <c r="AM57" i="95"/>
  <c r="AH57" i="95"/>
  <c r="AI57" i="95" s="1"/>
  <c r="AG57" i="95"/>
  <c r="AF57" i="95"/>
  <c r="AD57" i="95"/>
  <c r="AB57" i="95"/>
  <c r="Z57" i="95"/>
  <c r="Y57" i="95"/>
  <c r="AA57" i="95" s="1"/>
  <c r="X57" i="95"/>
  <c r="AK57" i="95" s="1"/>
  <c r="W57" i="95"/>
  <c r="V57" i="95"/>
  <c r="AE57" i="95" s="1"/>
  <c r="U57" i="95"/>
  <c r="AC57" i="95" s="1"/>
  <c r="T57" i="95"/>
  <c r="S57" i="95"/>
  <c r="N57" i="95"/>
  <c r="J57" i="95"/>
  <c r="H57" i="95"/>
  <c r="AO56" i="95"/>
  <c r="AN56" i="95"/>
  <c r="AM56" i="95"/>
  <c r="AK56" i="95"/>
  <c r="AI56" i="95"/>
  <c r="AH56" i="95"/>
  <c r="AG56" i="95"/>
  <c r="AF56" i="95"/>
  <c r="AE56" i="95"/>
  <c r="AD56" i="95"/>
  <c r="AC56" i="95"/>
  <c r="Z56" i="95"/>
  <c r="X56" i="95"/>
  <c r="AJ56" i="95" s="1"/>
  <c r="W56" i="95"/>
  <c r="V56" i="95"/>
  <c r="AL56" i="95" s="1"/>
  <c r="U56" i="95"/>
  <c r="AB56" i="95" s="1"/>
  <c r="T56" i="95"/>
  <c r="S56" i="95"/>
  <c r="Y56" i="95" s="1"/>
  <c r="AA56" i="95" s="1"/>
  <c r="N56" i="95"/>
  <c r="J56" i="95"/>
  <c r="H56" i="95" s="1"/>
  <c r="AN55" i="95"/>
  <c r="AO55" i="95" s="1"/>
  <c r="AM55" i="95"/>
  <c r="AJ55" i="95"/>
  <c r="AH55" i="95"/>
  <c r="AI55" i="95" s="1"/>
  <c r="AG55" i="95"/>
  <c r="AD55" i="95"/>
  <c r="AB55" i="95"/>
  <c r="Z55" i="95"/>
  <c r="X55" i="95"/>
  <c r="AK55" i="95" s="1"/>
  <c r="W55" i="95"/>
  <c r="V55" i="95"/>
  <c r="AE55" i="95" s="1"/>
  <c r="U55" i="95"/>
  <c r="AC55" i="95" s="1"/>
  <c r="T55" i="95"/>
  <c r="S55" i="95"/>
  <c r="Y55" i="95" s="1"/>
  <c r="AA55" i="95" s="1"/>
  <c r="N55" i="95"/>
  <c r="J55" i="95"/>
  <c r="H55" i="95"/>
  <c r="AN54" i="95"/>
  <c r="AO54" i="95" s="1"/>
  <c r="AM54" i="95"/>
  <c r="AK54" i="95"/>
  <c r="AH54" i="95"/>
  <c r="AI54" i="95" s="1"/>
  <c r="AG54" i="95"/>
  <c r="AE54" i="95"/>
  <c r="AD54" i="95"/>
  <c r="Z54" i="95"/>
  <c r="Y54" i="95"/>
  <c r="AA54" i="95" s="1"/>
  <c r="X54" i="95"/>
  <c r="AJ54" i="95" s="1"/>
  <c r="W54" i="95"/>
  <c r="V54" i="95"/>
  <c r="AF54" i="95" s="1"/>
  <c r="U54" i="95"/>
  <c r="AB54" i="95" s="1"/>
  <c r="T54" i="95"/>
  <c r="S54" i="95"/>
  <c r="N54" i="95"/>
  <c r="J54" i="95"/>
  <c r="H54" i="95" s="1"/>
  <c r="AN53" i="95"/>
  <c r="AM53" i="95"/>
  <c r="AL53" i="95"/>
  <c r="AH53" i="95"/>
  <c r="AI53" i="95" s="1"/>
  <c r="AG53" i="95"/>
  <c r="AF53" i="95"/>
  <c r="AD53" i="95"/>
  <c r="AB53" i="95"/>
  <c r="Z53" i="95"/>
  <c r="Y53" i="95"/>
  <c r="AA53" i="95" s="1"/>
  <c r="X53" i="95"/>
  <c r="AK53" i="95" s="1"/>
  <c r="W53" i="95"/>
  <c r="V53" i="95"/>
  <c r="AE53" i="95" s="1"/>
  <c r="U53" i="95"/>
  <c r="AC53" i="95" s="1"/>
  <c r="T53" i="95"/>
  <c r="S53" i="95"/>
  <c r="N53" i="95"/>
  <c r="J53" i="95"/>
  <c r="H53" i="95"/>
  <c r="AO52" i="95"/>
  <c r="AN52" i="95"/>
  <c r="AM52" i="95"/>
  <c r="AK52" i="95"/>
  <c r="AI52" i="95"/>
  <c r="AH52" i="95"/>
  <c r="AG52" i="95"/>
  <c r="AF52" i="95"/>
  <c r="AE52" i="95"/>
  <c r="AD52" i="95"/>
  <c r="Z52" i="95"/>
  <c r="Y52" i="95"/>
  <c r="AA52" i="95" s="1"/>
  <c r="X52" i="95"/>
  <c r="AJ52" i="95" s="1"/>
  <c r="W52" i="95"/>
  <c r="V52" i="95"/>
  <c r="AL52" i="95" s="1"/>
  <c r="U52" i="95"/>
  <c r="AB52" i="95" s="1"/>
  <c r="T52" i="95"/>
  <c r="S52" i="95"/>
  <c r="N52" i="95"/>
  <c r="J52" i="95"/>
  <c r="H52" i="95" s="1"/>
  <c r="AN51" i="95"/>
  <c r="AO51" i="95" s="1"/>
  <c r="AM51" i="95"/>
  <c r="AL51" i="95"/>
  <c r="AH51" i="95"/>
  <c r="AI51" i="95" s="1"/>
  <c r="AG51" i="95"/>
  <c r="AF51" i="95"/>
  <c r="AD51" i="95"/>
  <c r="AB51" i="95"/>
  <c r="Z51" i="95"/>
  <c r="X51" i="95"/>
  <c r="AK51" i="95" s="1"/>
  <c r="W51" i="95"/>
  <c r="V51" i="95"/>
  <c r="AE51" i="95" s="1"/>
  <c r="U51" i="95"/>
  <c r="AC51" i="95" s="1"/>
  <c r="T51" i="95"/>
  <c r="S51" i="95"/>
  <c r="Y51" i="95" s="1"/>
  <c r="AA51" i="95" s="1"/>
  <c r="N51" i="95"/>
  <c r="J51" i="95"/>
  <c r="H51" i="95"/>
  <c r="AN50" i="95"/>
  <c r="AO50" i="95" s="1"/>
  <c r="AM50" i="95"/>
  <c r="AK50" i="95"/>
  <c r="AH50" i="95"/>
  <c r="AI50" i="95" s="1"/>
  <c r="AG50" i="95"/>
  <c r="AE50" i="95"/>
  <c r="AD50" i="95"/>
  <c r="Z50" i="95"/>
  <c r="X50" i="95"/>
  <c r="AJ50" i="95" s="1"/>
  <c r="W50" i="95"/>
  <c r="V50" i="95"/>
  <c r="AF50" i="95" s="1"/>
  <c r="U50" i="95"/>
  <c r="AB50" i="95" s="1"/>
  <c r="T50" i="95"/>
  <c r="S50" i="95"/>
  <c r="Y50" i="95" s="1"/>
  <c r="AA50" i="95" s="1"/>
  <c r="N50" i="95"/>
  <c r="J50" i="95"/>
  <c r="H50" i="95" s="1"/>
  <c r="AN49" i="95"/>
  <c r="AO49" i="95" s="1"/>
  <c r="AM49" i="95"/>
  <c r="AL49" i="95"/>
  <c r="AH49" i="95"/>
  <c r="AI49" i="95" s="1"/>
  <c r="AG49" i="95"/>
  <c r="AF49" i="95"/>
  <c r="AD49" i="95"/>
  <c r="AB49" i="95"/>
  <c r="Z49" i="95"/>
  <c r="Y49" i="95"/>
  <c r="AA49" i="95" s="1"/>
  <c r="X49" i="95"/>
  <c r="AK49" i="95" s="1"/>
  <c r="W49" i="95"/>
  <c r="V49" i="95"/>
  <c r="AE49" i="95" s="1"/>
  <c r="U49" i="95"/>
  <c r="AC49" i="95" s="1"/>
  <c r="T49" i="95"/>
  <c r="S49" i="95"/>
  <c r="N49" i="95"/>
  <c r="J49" i="95"/>
  <c r="H49" i="95"/>
  <c r="AN48" i="95"/>
  <c r="AO48" i="95" s="1"/>
  <c r="AM48" i="95"/>
  <c r="AK48" i="95"/>
  <c r="AH48" i="95"/>
  <c r="AI48" i="95" s="1"/>
  <c r="AG48" i="95"/>
  <c r="AF48" i="95"/>
  <c r="AE48" i="95"/>
  <c r="AD48" i="95"/>
  <c r="Z48" i="95"/>
  <c r="X48" i="95"/>
  <c r="AJ48" i="95" s="1"/>
  <c r="W48" i="95"/>
  <c r="V48" i="95"/>
  <c r="AL48" i="95" s="1"/>
  <c r="U48" i="95"/>
  <c r="AB48" i="95" s="1"/>
  <c r="T48" i="95"/>
  <c r="S48" i="95"/>
  <c r="Y48" i="95" s="1"/>
  <c r="AA48" i="95" s="1"/>
  <c r="N48" i="95"/>
  <c r="J48" i="95"/>
  <c r="H48" i="95" s="1"/>
  <c r="AN47" i="95"/>
  <c r="AO47" i="95" s="1"/>
  <c r="AM47" i="95"/>
  <c r="AH47" i="95"/>
  <c r="AI47" i="95" s="1"/>
  <c r="AG47" i="95"/>
  <c r="AD47" i="95"/>
  <c r="AB47" i="95"/>
  <c r="Z47" i="95"/>
  <c r="X47" i="95"/>
  <c r="AK47" i="95" s="1"/>
  <c r="W47" i="95"/>
  <c r="V47" i="95"/>
  <c r="AE47" i="95" s="1"/>
  <c r="U47" i="95"/>
  <c r="AC47" i="95" s="1"/>
  <c r="T47" i="95"/>
  <c r="S47" i="95"/>
  <c r="Y47" i="95" s="1"/>
  <c r="AA47" i="95" s="1"/>
  <c r="N47" i="95"/>
  <c r="J47" i="95"/>
  <c r="H47" i="95"/>
  <c r="AN46" i="95"/>
  <c r="AO46" i="95" s="1"/>
  <c r="AM46" i="95"/>
  <c r="AK46" i="95"/>
  <c r="AH46" i="95"/>
  <c r="AI46" i="95" s="1"/>
  <c r="AG46" i="95"/>
  <c r="AE46" i="95"/>
  <c r="AD46" i="95"/>
  <c r="Z46" i="95"/>
  <c r="Y46" i="95"/>
  <c r="AA46" i="95" s="1"/>
  <c r="X46" i="95"/>
  <c r="AJ46" i="95" s="1"/>
  <c r="W46" i="95"/>
  <c r="V46" i="95"/>
  <c r="AF46" i="95" s="1"/>
  <c r="U46" i="95"/>
  <c r="AB46" i="95" s="1"/>
  <c r="T46" i="95"/>
  <c r="S46" i="95"/>
  <c r="N46" i="95"/>
  <c r="J46" i="95"/>
  <c r="H46" i="95" s="1"/>
  <c r="AN45" i="95"/>
  <c r="AO45" i="95" s="1"/>
  <c r="AM45" i="95"/>
  <c r="AL45" i="95"/>
  <c r="AH45" i="95"/>
  <c r="AI45" i="95" s="1"/>
  <c r="AG45" i="95"/>
  <c r="AF45" i="95"/>
  <c r="AD45" i="95"/>
  <c r="AB45" i="95"/>
  <c r="Z45" i="95"/>
  <c r="Y45" i="95"/>
  <c r="AA45" i="95" s="1"/>
  <c r="X45" i="95"/>
  <c r="AK45" i="95" s="1"/>
  <c r="W45" i="95"/>
  <c r="V45" i="95"/>
  <c r="AE45" i="95" s="1"/>
  <c r="U45" i="95"/>
  <c r="AC45" i="95" s="1"/>
  <c r="T45" i="95"/>
  <c r="S45" i="95"/>
  <c r="N45" i="95"/>
  <c r="J45" i="95"/>
  <c r="H45" i="95"/>
  <c r="AO44" i="95"/>
  <c r="AN44" i="95"/>
  <c r="AM44" i="95"/>
  <c r="AK44" i="95"/>
  <c r="AI44" i="95"/>
  <c r="AH44" i="95"/>
  <c r="AG44" i="95"/>
  <c r="AF44" i="95"/>
  <c r="AE44" i="95"/>
  <c r="AD44" i="95"/>
  <c r="Z44" i="95"/>
  <c r="Y44" i="95"/>
  <c r="AA44" i="95" s="1"/>
  <c r="X44" i="95"/>
  <c r="AJ44" i="95" s="1"/>
  <c r="W44" i="95"/>
  <c r="V44" i="95"/>
  <c r="AL44" i="95" s="1"/>
  <c r="U44" i="95"/>
  <c r="AB44" i="95" s="1"/>
  <c r="T44" i="95"/>
  <c r="S44" i="95"/>
  <c r="N44" i="95"/>
  <c r="J44" i="95"/>
  <c r="H44" i="95" s="1"/>
  <c r="AN43" i="95"/>
  <c r="AO43" i="95" s="1"/>
  <c r="AM43" i="95"/>
  <c r="AL43" i="95"/>
  <c r="AH43" i="95"/>
  <c r="AI43" i="95" s="1"/>
  <c r="AG43" i="95"/>
  <c r="AF43" i="95"/>
  <c r="AD43" i="95"/>
  <c r="AB43" i="95"/>
  <c r="Z43" i="95"/>
  <c r="X43" i="95"/>
  <c r="AK43" i="95" s="1"/>
  <c r="W43" i="95"/>
  <c r="V43" i="95"/>
  <c r="AE43" i="95" s="1"/>
  <c r="U43" i="95"/>
  <c r="AC43" i="95" s="1"/>
  <c r="T43" i="95"/>
  <c r="S43" i="95"/>
  <c r="Y43" i="95" s="1"/>
  <c r="AA43" i="95" s="1"/>
  <c r="N43" i="95"/>
  <c r="J43" i="95"/>
  <c r="H43" i="95"/>
  <c r="AN42" i="95"/>
  <c r="AO42" i="95" s="1"/>
  <c r="AM42" i="95"/>
  <c r="AK42" i="95"/>
  <c r="AH42" i="95"/>
  <c r="AI42" i="95" s="1"/>
  <c r="AG42" i="95"/>
  <c r="AE42" i="95"/>
  <c r="AD42" i="95"/>
  <c r="Z42" i="95"/>
  <c r="X42" i="95"/>
  <c r="AJ42" i="95" s="1"/>
  <c r="W42" i="95"/>
  <c r="V42" i="95"/>
  <c r="AF42" i="95" s="1"/>
  <c r="U42" i="95"/>
  <c r="AB42" i="95" s="1"/>
  <c r="T42" i="95"/>
  <c r="S42" i="95"/>
  <c r="Y42" i="95" s="1"/>
  <c r="AA42" i="95" s="1"/>
  <c r="N42" i="95"/>
  <c r="J42" i="95"/>
  <c r="H42" i="95" s="1"/>
  <c r="AN41" i="95"/>
  <c r="AO41" i="95" s="1"/>
  <c r="AM41" i="95"/>
  <c r="AL41" i="95"/>
  <c r="AH41" i="95"/>
  <c r="AI41" i="95" s="1"/>
  <c r="AG41" i="95"/>
  <c r="AF41" i="95"/>
  <c r="AD41" i="95"/>
  <c r="AB41" i="95"/>
  <c r="Z41" i="95"/>
  <c r="Y41" i="95"/>
  <c r="AA41" i="95" s="1"/>
  <c r="X41" i="95"/>
  <c r="AK41" i="95" s="1"/>
  <c r="W41" i="95"/>
  <c r="V41" i="95"/>
  <c r="AE41" i="95" s="1"/>
  <c r="U41" i="95"/>
  <c r="AC41" i="95" s="1"/>
  <c r="T41" i="95"/>
  <c r="S41" i="95"/>
  <c r="N41" i="95"/>
  <c r="J41" i="95"/>
  <c r="H41" i="95"/>
  <c r="AN40" i="95"/>
  <c r="AO40" i="95" s="1"/>
  <c r="AM40" i="95"/>
  <c r="AK40" i="95"/>
  <c r="AH40" i="95"/>
  <c r="AI40" i="95" s="1"/>
  <c r="AG40" i="95"/>
  <c r="AF40" i="95"/>
  <c r="AE40" i="95"/>
  <c r="AD40" i="95"/>
  <c r="Z40" i="95"/>
  <c r="X40" i="95"/>
  <c r="AJ40" i="95" s="1"/>
  <c r="W40" i="95"/>
  <c r="V40" i="95"/>
  <c r="AL40" i="95" s="1"/>
  <c r="U40" i="95"/>
  <c r="AB40" i="95" s="1"/>
  <c r="T40" i="95"/>
  <c r="S40" i="95"/>
  <c r="Y40" i="95" s="1"/>
  <c r="AA40" i="95" s="1"/>
  <c r="N40" i="95"/>
  <c r="J40" i="95"/>
  <c r="H40" i="95" s="1"/>
  <c r="AN39" i="95"/>
  <c r="AM39" i="95"/>
  <c r="AL39" i="95"/>
  <c r="AJ39" i="95"/>
  <c r="AH39" i="95"/>
  <c r="AG39" i="95"/>
  <c r="AE39" i="95"/>
  <c r="AD39" i="95"/>
  <c r="AB39" i="95"/>
  <c r="Z39" i="95"/>
  <c r="X39" i="95"/>
  <c r="AK39" i="95" s="1"/>
  <c r="W39" i="95"/>
  <c r="V39" i="95"/>
  <c r="AF39" i="95" s="1"/>
  <c r="U39" i="95"/>
  <c r="AC39" i="95" s="1"/>
  <c r="T39" i="95"/>
  <c r="S39" i="95"/>
  <c r="Y39" i="95" s="1"/>
  <c r="AA39" i="95" s="1"/>
  <c r="N39" i="95"/>
  <c r="J39" i="95"/>
  <c r="H39" i="95"/>
  <c r="AN38" i="95"/>
  <c r="AM38" i="95"/>
  <c r="AL38" i="95"/>
  <c r="AK38" i="95"/>
  <c r="AI38" i="95"/>
  <c r="AH38" i="95"/>
  <c r="AG38" i="95"/>
  <c r="AD38" i="95"/>
  <c r="Z38" i="95"/>
  <c r="AO38" i="95" s="1"/>
  <c r="Y38" i="95"/>
  <c r="AA38" i="95" s="1"/>
  <c r="X38" i="95"/>
  <c r="AJ38" i="95" s="1"/>
  <c r="W38" i="95"/>
  <c r="V38" i="95"/>
  <c r="AF38" i="95" s="1"/>
  <c r="U38" i="95"/>
  <c r="AB38" i="95" s="1"/>
  <c r="T38" i="95"/>
  <c r="S38" i="95"/>
  <c r="N38" i="95"/>
  <c r="J38" i="95"/>
  <c r="H38" i="95" s="1"/>
  <c r="AN37" i="95"/>
  <c r="AM37" i="95"/>
  <c r="AH37" i="95"/>
  <c r="AI37" i="95" s="1"/>
  <c r="AG37" i="95"/>
  <c r="AD37" i="95"/>
  <c r="AC37" i="95"/>
  <c r="Z37" i="95"/>
  <c r="Y37" i="95"/>
  <c r="AA37" i="95" s="1"/>
  <c r="X37" i="95"/>
  <c r="AK37" i="95" s="1"/>
  <c r="W37" i="95"/>
  <c r="V37" i="95"/>
  <c r="AE37" i="95" s="1"/>
  <c r="U37" i="95"/>
  <c r="AB37" i="95" s="1"/>
  <c r="T37" i="95"/>
  <c r="S37" i="95"/>
  <c r="N37" i="95"/>
  <c r="J37" i="95"/>
  <c r="H37" i="95"/>
  <c r="AN36" i="95"/>
  <c r="AO36" i="95" s="1"/>
  <c r="AM36" i="95"/>
  <c r="AH36" i="95"/>
  <c r="AI36" i="95" s="1"/>
  <c r="AG36" i="95"/>
  <c r="AF36" i="95"/>
  <c r="AE36" i="95"/>
  <c r="AD36" i="95"/>
  <c r="AB36" i="95"/>
  <c r="Z36" i="95"/>
  <c r="X36" i="95"/>
  <c r="AK36" i="95" s="1"/>
  <c r="W36" i="95"/>
  <c r="V36" i="95"/>
  <c r="AL36" i="95" s="1"/>
  <c r="U36" i="95"/>
  <c r="AC36" i="95" s="1"/>
  <c r="T36" i="95"/>
  <c r="S36" i="95"/>
  <c r="Y36" i="95" s="1"/>
  <c r="AA36" i="95" s="1"/>
  <c r="N36" i="95"/>
  <c r="J36" i="95"/>
  <c r="H36" i="95"/>
  <c r="AM35" i="95"/>
  <c r="Z35" i="95"/>
  <c r="X35" i="95"/>
  <c r="AK35" i="95" s="1"/>
  <c r="W35" i="95"/>
  <c r="V35" i="95"/>
  <c r="AE35" i="95" s="1"/>
  <c r="U35" i="95"/>
  <c r="AC35" i="95" s="1"/>
  <c r="T35" i="95"/>
  <c r="S35" i="95"/>
  <c r="Y35" i="95" s="1"/>
  <c r="N35" i="95"/>
  <c r="J35" i="95"/>
  <c r="AM34" i="95"/>
  <c r="Z34" i="95"/>
  <c r="X34" i="95"/>
  <c r="AK34" i="95" s="1"/>
  <c r="W34" i="95"/>
  <c r="V34" i="95"/>
  <c r="AF34" i="95" s="1"/>
  <c r="U34" i="95"/>
  <c r="AC34" i="95" s="1"/>
  <c r="T34" i="95"/>
  <c r="S34" i="95"/>
  <c r="Y34" i="95" s="1"/>
  <c r="N34" i="95"/>
  <c r="J34" i="95"/>
  <c r="AM33" i="95"/>
  <c r="AB33" i="95"/>
  <c r="AD33" i="95" s="1"/>
  <c r="Z33" i="95"/>
  <c r="X33" i="95"/>
  <c r="AK33" i="95" s="1"/>
  <c r="W33" i="95"/>
  <c r="V33" i="95"/>
  <c r="AE33" i="95" s="1"/>
  <c r="U33" i="95"/>
  <c r="AC33" i="95" s="1"/>
  <c r="T33" i="95"/>
  <c r="S33" i="95"/>
  <c r="Y33" i="95" s="1"/>
  <c r="AA33" i="95" s="1"/>
  <c r="N33" i="95"/>
  <c r="J33" i="95"/>
  <c r="AM32" i="95"/>
  <c r="AB32" i="95"/>
  <c r="AD32" i="95" s="1"/>
  <c r="Z32" i="95"/>
  <c r="X32" i="95"/>
  <c r="AK32" i="95" s="1"/>
  <c r="W32" i="95"/>
  <c r="V32" i="95"/>
  <c r="AF32" i="95" s="1"/>
  <c r="U32" i="95"/>
  <c r="AC32" i="95" s="1"/>
  <c r="T32" i="95"/>
  <c r="S32" i="95"/>
  <c r="Y32" i="95" s="1"/>
  <c r="N32" i="95"/>
  <c r="J32" i="95"/>
  <c r="AM31" i="95"/>
  <c r="AF31" i="95"/>
  <c r="Z31" i="95"/>
  <c r="Y31" i="95"/>
  <c r="X31" i="95"/>
  <c r="AK31" i="95" s="1"/>
  <c r="W31" i="95"/>
  <c r="V31" i="95"/>
  <c r="AE31" i="95" s="1"/>
  <c r="AG31" i="95" s="1"/>
  <c r="U31" i="95"/>
  <c r="AC31" i="95" s="1"/>
  <c r="T31" i="95"/>
  <c r="S31" i="95"/>
  <c r="N31" i="95"/>
  <c r="J31" i="95"/>
  <c r="AM30" i="95"/>
  <c r="Z30" i="95"/>
  <c r="X30" i="95"/>
  <c r="AK30" i="95" s="1"/>
  <c r="W30" i="95"/>
  <c r="V30" i="95"/>
  <c r="AF30" i="95" s="1"/>
  <c r="U30" i="95"/>
  <c r="AC30" i="95" s="1"/>
  <c r="T30" i="95"/>
  <c r="S30" i="95"/>
  <c r="Y30" i="95" s="1"/>
  <c r="AA30" i="95" s="1"/>
  <c r="N30" i="95"/>
  <c r="J30" i="95"/>
  <c r="AM29" i="95"/>
  <c r="AB29" i="95"/>
  <c r="AD29" i="95" s="1"/>
  <c r="Z29" i="95"/>
  <c r="X29" i="95"/>
  <c r="AK29" i="95" s="1"/>
  <c r="W29" i="95"/>
  <c r="V29" i="95"/>
  <c r="AE29" i="95" s="1"/>
  <c r="U29" i="95"/>
  <c r="AC29" i="95" s="1"/>
  <c r="T29" i="95"/>
  <c r="S29" i="95"/>
  <c r="Y29" i="95" s="1"/>
  <c r="AA29" i="95" s="1"/>
  <c r="N29" i="95"/>
  <c r="J29" i="95"/>
  <c r="AM28" i="95"/>
  <c r="AB28" i="95"/>
  <c r="AD28" i="95" s="1"/>
  <c r="Z28" i="95"/>
  <c r="X28" i="95"/>
  <c r="AK28" i="95" s="1"/>
  <c r="W28" i="95"/>
  <c r="V28" i="95"/>
  <c r="AF28" i="95" s="1"/>
  <c r="U28" i="95"/>
  <c r="AC28" i="95" s="1"/>
  <c r="T28" i="95"/>
  <c r="S28" i="95"/>
  <c r="Y28" i="95" s="1"/>
  <c r="N28" i="95"/>
  <c r="J28" i="95"/>
  <c r="AM27" i="95"/>
  <c r="AF27" i="95"/>
  <c r="Z27" i="95"/>
  <c r="Y27" i="95"/>
  <c r="X27" i="95"/>
  <c r="AK27" i="95" s="1"/>
  <c r="W27" i="95"/>
  <c r="V27" i="95"/>
  <c r="AE27" i="95" s="1"/>
  <c r="AG27" i="95" s="1"/>
  <c r="U27" i="95"/>
  <c r="AC27" i="95" s="1"/>
  <c r="T27" i="95"/>
  <c r="S27" i="95"/>
  <c r="N27" i="95"/>
  <c r="J27" i="95"/>
  <c r="AM26" i="95"/>
  <c r="Z26" i="95"/>
  <c r="X26" i="95"/>
  <c r="AK26" i="95" s="1"/>
  <c r="W26" i="95"/>
  <c r="V26" i="95"/>
  <c r="AF26" i="95" s="1"/>
  <c r="U26" i="95"/>
  <c r="AC26" i="95" s="1"/>
  <c r="T26" i="95"/>
  <c r="S26" i="95"/>
  <c r="Y26" i="95" s="1"/>
  <c r="AA26" i="95" s="1"/>
  <c r="N26" i="95"/>
  <c r="J26" i="95"/>
  <c r="AM25" i="95"/>
  <c r="AB25" i="95"/>
  <c r="AD25" i="95" s="1"/>
  <c r="Z25" i="95"/>
  <c r="X25" i="95"/>
  <c r="AK25" i="95" s="1"/>
  <c r="W25" i="95"/>
  <c r="V25" i="95"/>
  <c r="AE25" i="95" s="1"/>
  <c r="U25" i="95"/>
  <c r="AC25" i="95" s="1"/>
  <c r="T25" i="95"/>
  <c r="S25" i="95"/>
  <c r="Y25" i="95" s="1"/>
  <c r="AA25" i="95" s="1"/>
  <c r="N25" i="95"/>
  <c r="J25" i="95"/>
  <c r="AM24" i="95"/>
  <c r="AB24" i="95"/>
  <c r="AD24" i="95" s="1"/>
  <c r="Z24" i="95"/>
  <c r="X24" i="95"/>
  <c r="AK24" i="95" s="1"/>
  <c r="W24" i="95"/>
  <c r="V24" i="95"/>
  <c r="AF24" i="95" s="1"/>
  <c r="U24" i="95"/>
  <c r="AC24" i="95" s="1"/>
  <c r="T24" i="95"/>
  <c r="S24" i="95"/>
  <c r="Y24" i="95" s="1"/>
  <c r="N24" i="95"/>
  <c r="J24" i="95"/>
  <c r="AM23" i="95"/>
  <c r="AF23" i="95"/>
  <c r="AD23" i="95"/>
  <c r="AB23" i="95"/>
  <c r="Z23" i="95"/>
  <c r="X23" i="95"/>
  <c r="AK23" i="95" s="1"/>
  <c r="W23" i="95"/>
  <c r="V23" i="95"/>
  <c r="AE23" i="95" s="1"/>
  <c r="AG23" i="95" s="1"/>
  <c r="U23" i="95"/>
  <c r="AC23" i="95" s="1"/>
  <c r="T23" i="95"/>
  <c r="S23" i="95"/>
  <c r="Y23" i="95" s="1"/>
  <c r="N23" i="95"/>
  <c r="J23" i="95"/>
  <c r="AM22" i="95"/>
  <c r="AD22" i="95"/>
  <c r="AB22" i="95"/>
  <c r="Z22" i="95"/>
  <c r="X22" i="95"/>
  <c r="AK22" i="95" s="1"/>
  <c r="W22" i="95"/>
  <c r="V22" i="95"/>
  <c r="AF22" i="95" s="1"/>
  <c r="U22" i="95"/>
  <c r="AC22" i="95" s="1"/>
  <c r="T22" i="95"/>
  <c r="S22" i="95"/>
  <c r="Y22" i="95" s="1"/>
  <c r="N22" i="95"/>
  <c r="J22" i="95"/>
  <c r="AM21" i="95"/>
  <c r="AF21" i="95"/>
  <c r="AD21" i="95"/>
  <c r="AB21" i="95"/>
  <c r="Z21" i="95"/>
  <c r="X21" i="95"/>
  <c r="AJ21" i="95" s="1"/>
  <c r="W21" i="95"/>
  <c r="V21" i="95"/>
  <c r="AE21" i="95" s="1"/>
  <c r="AG21" i="95" s="1"/>
  <c r="U21" i="95"/>
  <c r="AC21" i="95" s="1"/>
  <c r="T21" i="95"/>
  <c r="S21" i="95"/>
  <c r="Y21" i="95" s="1"/>
  <c r="AA21" i="95" s="1"/>
  <c r="N21" i="95"/>
  <c r="J21" i="95"/>
  <c r="AM20" i="95"/>
  <c r="AB20" i="95"/>
  <c r="AD20" i="95" s="1"/>
  <c r="Z20" i="95"/>
  <c r="X20" i="95"/>
  <c r="AK20" i="95" s="1"/>
  <c r="W20" i="95"/>
  <c r="V20" i="95"/>
  <c r="AF20" i="95" s="1"/>
  <c r="U20" i="95"/>
  <c r="AC20" i="95" s="1"/>
  <c r="T20" i="95"/>
  <c r="S20" i="95"/>
  <c r="Y20" i="95" s="1"/>
  <c r="N20" i="95"/>
  <c r="J20" i="95"/>
  <c r="E10" i="95"/>
  <c r="E9" i="95"/>
  <c r="AO37" i="95" l="1"/>
  <c r="AI39" i="95"/>
  <c r="D21" i="82"/>
  <c r="E8" i="95"/>
  <c r="E12" i="95"/>
  <c r="E7" i="95" s="1"/>
  <c r="AA22" i="95"/>
  <c r="AA27" i="95"/>
  <c r="AA31" i="95"/>
  <c r="AA23" i="95"/>
  <c r="AA35" i="95"/>
  <c r="AH23" i="95"/>
  <c r="AI23" i="95" s="1"/>
  <c r="AG35" i="95"/>
  <c r="AH21" i="95"/>
  <c r="AH32" i="95"/>
  <c r="AI32" i="95" s="1"/>
  <c r="AA24" i="95"/>
  <c r="AF25" i="95"/>
  <c r="AG25" i="95" s="1"/>
  <c r="AH25" i="95" s="1"/>
  <c r="AI25" i="95" s="1"/>
  <c r="AB27" i="95"/>
  <c r="AD27" i="95" s="1"/>
  <c r="AH27" i="95" s="1"/>
  <c r="AI27" i="95" s="1"/>
  <c r="AF29" i="95"/>
  <c r="AG29" i="95" s="1"/>
  <c r="AH29" i="95" s="1"/>
  <c r="AI29" i="95" s="1"/>
  <c r="AB31" i="95"/>
  <c r="AD31" i="95" s="1"/>
  <c r="AH31" i="95" s="1"/>
  <c r="AI31" i="95" s="1"/>
  <c r="AF33" i="95"/>
  <c r="AG33" i="95" s="1"/>
  <c r="AH33" i="95" s="1"/>
  <c r="AI33" i="95" s="1"/>
  <c r="AA34" i="95"/>
  <c r="AB35" i="95"/>
  <c r="AD35" i="95" s="1"/>
  <c r="AF35" i="95"/>
  <c r="AA20" i="95"/>
  <c r="AA28" i="95"/>
  <c r="AA32" i="95"/>
  <c r="AB26" i="95"/>
  <c r="AD26" i="95" s="1"/>
  <c r="AB30" i="95"/>
  <c r="AD30" i="95" s="1"/>
  <c r="AH30" i="95" s="1"/>
  <c r="AI30" i="95" s="1"/>
  <c r="AB34" i="95"/>
  <c r="AD34" i="95" s="1"/>
  <c r="AJ25" i="95"/>
  <c r="AL25" i="95" s="1"/>
  <c r="AN25" i="95" s="1"/>
  <c r="AO25" i="95" s="1"/>
  <c r="AL26" i="95"/>
  <c r="AN26" i="95" s="1"/>
  <c r="AO26" i="95" s="1"/>
  <c r="AJ27" i="95"/>
  <c r="AL27" i="95" s="1"/>
  <c r="AN27" i="95" s="1"/>
  <c r="AO27" i="95" s="1"/>
  <c r="AJ29" i="95"/>
  <c r="AJ31" i="95"/>
  <c r="AJ33" i="95"/>
  <c r="AL34" i="95"/>
  <c r="AN34" i="95" s="1"/>
  <c r="AO34" i="95" s="1"/>
  <c r="AJ35" i="95"/>
  <c r="AL35" i="95" s="1"/>
  <c r="AN35" i="95" s="1"/>
  <c r="AO35" i="95" s="1"/>
  <c r="AO39" i="95"/>
  <c r="AJ23" i="95"/>
  <c r="AE20" i="95"/>
  <c r="AG20" i="95" s="1"/>
  <c r="AH20" i="95" s="1"/>
  <c r="AI20" i="95" s="1"/>
  <c r="AK21" i="95"/>
  <c r="AE22" i="95"/>
  <c r="AG22" i="95" s="1"/>
  <c r="AH22" i="95" s="1"/>
  <c r="AI22" i="95" s="1"/>
  <c r="AE24" i="95"/>
  <c r="AG24" i="95" s="1"/>
  <c r="AH24" i="95" s="1"/>
  <c r="AI24" i="95" s="1"/>
  <c r="AE26" i="95"/>
  <c r="AG26" i="95" s="1"/>
  <c r="AE28" i="95"/>
  <c r="AG28" i="95" s="1"/>
  <c r="AH28" i="95" s="1"/>
  <c r="AI28" i="95" s="1"/>
  <c r="AE30" i="95"/>
  <c r="AG30" i="95" s="1"/>
  <c r="AE32" i="95"/>
  <c r="AG32" i="95" s="1"/>
  <c r="AE34" i="95"/>
  <c r="AG34" i="95" s="1"/>
  <c r="AJ37" i="95"/>
  <c r="AE38" i="95"/>
  <c r="AC40" i="95"/>
  <c r="AJ41" i="95"/>
  <c r="AC42" i="95"/>
  <c r="AJ47" i="95"/>
  <c r="AC48" i="95"/>
  <c r="AJ49" i="95"/>
  <c r="AC50" i="95"/>
  <c r="AJ57" i="95"/>
  <c r="AI59" i="95"/>
  <c r="AJ61" i="95"/>
  <c r="AL29" i="95"/>
  <c r="AN29" i="95" s="1"/>
  <c r="AO29" i="95" s="1"/>
  <c r="AL33" i="95"/>
  <c r="AN33" i="95" s="1"/>
  <c r="AO33" i="95" s="1"/>
  <c r="AJ34" i="95"/>
  <c r="AJ36" i="95"/>
  <c r="AF37" i="95"/>
  <c r="AF47" i="95"/>
  <c r="AL47" i="95"/>
  <c r="AO53" i="95"/>
  <c r="AF55" i="95"/>
  <c r="AL55" i="95"/>
  <c r="AF59" i="95"/>
  <c r="AE59" i="95"/>
  <c r="AL59" i="95"/>
  <c r="AF63" i="95"/>
  <c r="AE63" i="95"/>
  <c r="AL22" i="95"/>
  <c r="AN22" i="95" s="1"/>
  <c r="AO22" i="95" s="1"/>
  <c r="AJ20" i="95"/>
  <c r="AL20" i="95" s="1"/>
  <c r="AN20" i="95" s="1"/>
  <c r="AO20" i="95" s="1"/>
  <c r="AL21" i="95"/>
  <c r="AN21" i="95" s="1"/>
  <c r="AO21" i="95" s="1"/>
  <c r="AJ22" i="95"/>
  <c r="AL23" i="95"/>
  <c r="AN23" i="95" s="1"/>
  <c r="AO23" i="95" s="1"/>
  <c r="AJ24" i="95"/>
  <c r="AL24" i="95" s="1"/>
  <c r="AN24" i="95" s="1"/>
  <c r="AO24" i="95" s="1"/>
  <c r="AJ26" i="95"/>
  <c r="AJ28" i="95"/>
  <c r="AL28" i="95" s="1"/>
  <c r="AN28" i="95" s="1"/>
  <c r="AO28" i="95" s="1"/>
  <c r="AJ30" i="95"/>
  <c r="AL30" i="95" s="1"/>
  <c r="AN30" i="95" s="1"/>
  <c r="AO30" i="95" s="1"/>
  <c r="AL31" i="95"/>
  <c r="AN31" i="95" s="1"/>
  <c r="AO31" i="95" s="1"/>
  <c r="AJ32" i="95"/>
  <c r="AL32" i="95" s="1"/>
  <c r="AN32" i="95" s="1"/>
  <c r="AO32" i="95" s="1"/>
  <c r="AL37" i="95"/>
  <c r="AC38" i="95"/>
  <c r="AJ43" i="95"/>
  <c r="AC44" i="95"/>
  <c r="AJ45" i="95"/>
  <c r="AC46" i="95"/>
  <c r="AJ51" i="95"/>
  <c r="AC52" i="95"/>
  <c r="AJ53" i="95"/>
  <c r="AC54" i="95"/>
  <c r="AC58" i="95"/>
  <c r="AC62" i="95"/>
  <c r="AO63" i="95"/>
  <c r="AL42" i="95"/>
  <c r="AL46" i="95"/>
  <c r="AL50" i="95"/>
  <c r="AL54" i="95"/>
  <c r="AL58" i="95"/>
  <c r="AB60" i="95"/>
  <c r="AJ60" i="95"/>
  <c r="AL62" i="95"/>
  <c r="AL57" i="95"/>
  <c r="AE58" i="95"/>
  <c r="AJ59" i="95"/>
  <c r="AL61" i="95"/>
  <c r="AE62" i="95"/>
  <c r="AB63" i="95"/>
  <c r="AJ63" i="95"/>
  <c r="K11" i="94"/>
  <c r="M11" i="94" s="1"/>
  <c r="P9" i="94"/>
  <c r="P10" i="94" s="1"/>
  <c r="K9" i="94"/>
  <c r="M9" i="94" s="1"/>
  <c r="P8" i="94"/>
  <c r="K8" i="94"/>
  <c r="M8" i="94" s="1"/>
  <c r="P7" i="94"/>
  <c r="K7" i="94"/>
  <c r="M7" i="94" s="1"/>
  <c r="P6" i="94"/>
  <c r="K6" i="94"/>
  <c r="M6" i="94" s="1"/>
  <c r="P5" i="94"/>
  <c r="K5" i="94"/>
  <c r="F27" i="94"/>
  <c r="F28" i="94"/>
  <c r="F29" i="94"/>
  <c r="F30" i="94"/>
  <c r="F31" i="94"/>
  <c r="F32" i="94"/>
  <c r="F33" i="94"/>
  <c r="F34" i="94"/>
  <c r="F35" i="94"/>
  <c r="F36" i="94"/>
  <c r="F37" i="94"/>
  <c r="F38" i="94"/>
  <c r="F39" i="94"/>
  <c r="F40" i="94"/>
  <c r="F41" i="94"/>
  <c r="F42" i="94"/>
  <c r="F43" i="94"/>
  <c r="F44" i="94"/>
  <c r="F45" i="94"/>
  <c r="F46" i="94"/>
  <c r="F47" i="94"/>
  <c r="F48" i="94"/>
  <c r="F49" i="94"/>
  <c r="F50" i="94"/>
  <c r="F51" i="94"/>
  <c r="F52" i="94"/>
  <c r="F53" i="94"/>
  <c r="F54" i="94"/>
  <c r="F55" i="94"/>
  <c r="F56" i="94"/>
  <c r="F57" i="94"/>
  <c r="F58" i="94"/>
  <c r="F59" i="94"/>
  <c r="F60" i="94"/>
  <c r="F61" i="94"/>
  <c r="F19" i="94"/>
  <c r="F20" i="94"/>
  <c r="F21" i="94"/>
  <c r="F22" i="94"/>
  <c r="F23" i="94"/>
  <c r="F24" i="94"/>
  <c r="F25" i="94"/>
  <c r="F26" i="94"/>
  <c r="F18" i="94"/>
  <c r="E20" i="94"/>
  <c r="E21" i="94"/>
  <c r="E22" i="94"/>
  <c r="E23" i="94"/>
  <c r="E24" i="94"/>
  <c r="E25" i="94"/>
  <c r="E26" i="94"/>
  <c r="E27" i="94"/>
  <c r="E28" i="94"/>
  <c r="E29" i="94"/>
  <c r="E30" i="94"/>
  <c r="E31" i="94"/>
  <c r="E32" i="94"/>
  <c r="E33" i="94"/>
  <c r="E34" i="94"/>
  <c r="E35" i="94"/>
  <c r="E36" i="94"/>
  <c r="E37" i="94"/>
  <c r="E38" i="94"/>
  <c r="E39" i="94"/>
  <c r="E40" i="94"/>
  <c r="E41" i="94"/>
  <c r="E42" i="94"/>
  <c r="E43" i="94"/>
  <c r="E44" i="94"/>
  <c r="E45" i="94"/>
  <c r="E46" i="94"/>
  <c r="E47" i="94"/>
  <c r="E48" i="94"/>
  <c r="E49" i="94"/>
  <c r="E50" i="94"/>
  <c r="E51" i="94"/>
  <c r="E52" i="94"/>
  <c r="E53" i="94"/>
  <c r="E54" i="94"/>
  <c r="E55" i="94"/>
  <c r="E56" i="94"/>
  <c r="E57" i="94"/>
  <c r="E58" i="94"/>
  <c r="E59" i="94"/>
  <c r="E60" i="94"/>
  <c r="E61" i="94"/>
  <c r="E19" i="94"/>
  <c r="E18" i="94"/>
  <c r="C20" i="94"/>
  <c r="C21" i="94"/>
  <c r="C22" i="94"/>
  <c r="C23" i="94"/>
  <c r="C24" i="94"/>
  <c r="C25" i="94"/>
  <c r="C26" i="94"/>
  <c r="C27" i="94"/>
  <c r="C28" i="94"/>
  <c r="C29" i="94"/>
  <c r="C30" i="94"/>
  <c r="C31" i="94"/>
  <c r="C32" i="94"/>
  <c r="C33" i="94"/>
  <c r="C34" i="94"/>
  <c r="C35" i="94"/>
  <c r="C36" i="94"/>
  <c r="C37" i="94"/>
  <c r="C38" i="94"/>
  <c r="C39" i="94"/>
  <c r="C40" i="94"/>
  <c r="C41" i="94"/>
  <c r="C42" i="94"/>
  <c r="C43" i="94"/>
  <c r="C44" i="94"/>
  <c r="C45" i="94"/>
  <c r="C46" i="94"/>
  <c r="C47" i="94"/>
  <c r="C48" i="94"/>
  <c r="C49" i="94"/>
  <c r="C50" i="94"/>
  <c r="C51" i="94"/>
  <c r="C52" i="94"/>
  <c r="C53" i="94"/>
  <c r="C54" i="94"/>
  <c r="C55" i="94"/>
  <c r="C56" i="94"/>
  <c r="C57" i="94"/>
  <c r="C58" i="94"/>
  <c r="C59" i="94"/>
  <c r="C60" i="94"/>
  <c r="C61" i="94"/>
  <c r="C19" i="94"/>
  <c r="C18" i="94"/>
  <c r="AI21" i="95" l="1"/>
  <c r="L14" i="95"/>
  <c r="D26" i="82" s="1"/>
  <c r="L11" i="95"/>
  <c r="D24" i="82" s="1"/>
  <c r="L12" i="95"/>
  <c r="D25" i="82" s="1"/>
  <c r="G24" i="94"/>
  <c r="G20" i="94"/>
  <c r="G60" i="94"/>
  <c r="G56" i="94"/>
  <c r="G52" i="94"/>
  <c r="G48" i="94"/>
  <c r="G44" i="94"/>
  <c r="G40" i="94"/>
  <c r="G36" i="94"/>
  <c r="G32" i="94"/>
  <c r="G28" i="94"/>
  <c r="Q8" i="95"/>
  <c r="AH26" i="95"/>
  <c r="AI26" i="95" s="1"/>
  <c r="AH35" i="95"/>
  <c r="AI35" i="95" s="1"/>
  <c r="AH34" i="95"/>
  <c r="AI34" i="95" s="1"/>
  <c r="L10" i="95" s="1"/>
  <c r="D23" i="82" s="1"/>
  <c r="N11" i="95"/>
  <c r="E44" i="82" s="1"/>
  <c r="Q12" i="95"/>
  <c r="Q11" i="95"/>
  <c r="N8" i="95"/>
  <c r="E41" i="82" s="1"/>
  <c r="G26" i="94"/>
  <c r="G61" i="94"/>
  <c r="G18" i="94"/>
  <c r="G23" i="94"/>
  <c r="G19" i="94"/>
  <c r="G58" i="94"/>
  <c r="G54" i="94"/>
  <c r="G50" i="94"/>
  <c r="G46" i="94"/>
  <c r="G42" i="94"/>
  <c r="G38" i="94"/>
  <c r="G34" i="94"/>
  <c r="G30" i="94"/>
  <c r="G22" i="94"/>
  <c r="G57" i="94"/>
  <c r="G53" i="94"/>
  <c r="G49" i="94"/>
  <c r="G45" i="94"/>
  <c r="G41" i="94"/>
  <c r="G37" i="94"/>
  <c r="G33" i="94"/>
  <c r="G29" i="94"/>
  <c r="G21" i="94"/>
  <c r="K10" i="94"/>
  <c r="G25" i="94"/>
  <c r="G59" i="94"/>
  <c r="G55" i="94"/>
  <c r="G51" i="94"/>
  <c r="G47" i="94"/>
  <c r="G43" i="94"/>
  <c r="G39" i="94"/>
  <c r="G35" i="94"/>
  <c r="G31" i="94"/>
  <c r="G27" i="94"/>
  <c r="M5" i="94"/>
  <c r="M10" i="94" s="1"/>
  <c r="AN63" i="92"/>
  <c r="AO63" i="92" s="1"/>
  <c r="AM63" i="92"/>
  <c r="AH63" i="92"/>
  <c r="AI63" i="92" s="1"/>
  <c r="AG63" i="92"/>
  <c r="AD63" i="92"/>
  <c r="Z63" i="92"/>
  <c r="X63" i="92"/>
  <c r="AJ63" i="92" s="1"/>
  <c r="W63" i="92"/>
  <c r="V63" i="92"/>
  <c r="AF63" i="92" s="1"/>
  <c r="U63" i="92"/>
  <c r="AB63" i="92" s="1"/>
  <c r="T63" i="92"/>
  <c r="S63" i="92"/>
  <c r="Y63" i="92" s="1"/>
  <c r="AA63" i="92" s="1"/>
  <c r="N63" i="92"/>
  <c r="J63" i="92"/>
  <c r="AO62" i="92"/>
  <c r="AN62" i="92"/>
  <c r="AM62" i="92"/>
  <c r="AK62" i="92"/>
  <c r="AI62" i="92"/>
  <c r="AH62" i="92"/>
  <c r="AG62" i="92"/>
  <c r="AD62" i="92"/>
  <c r="Z62" i="92"/>
  <c r="X62" i="92"/>
  <c r="AJ62" i="92" s="1"/>
  <c r="W62" i="92"/>
  <c r="V62" i="92"/>
  <c r="AL62" i="92" s="1"/>
  <c r="U62" i="92"/>
  <c r="AC62" i="92" s="1"/>
  <c r="T62" i="92"/>
  <c r="S62" i="92"/>
  <c r="Y62" i="92" s="1"/>
  <c r="AA62" i="92" s="1"/>
  <c r="N62" i="92"/>
  <c r="J62" i="92"/>
  <c r="AN61" i="92"/>
  <c r="AO61" i="92" s="1"/>
  <c r="AM61" i="92"/>
  <c r="AH61" i="92"/>
  <c r="AI61" i="92" s="1"/>
  <c r="AG61" i="92"/>
  <c r="AD61" i="92"/>
  <c r="Z61" i="92"/>
  <c r="X61" i="92"/>
  <c r="AJ61" i="92" s="1"/>
  <c r="W61" i="92"/>
  <c r="V61" i="92"/>
  <c r="AF61" i="92" s="1"/>
  <c r="U61" i="92"/>
  <c r="AB61" i="92" s="1"/>
  <c r="T61" i="92"/>
  <c r="S61" i="92"/>
  <c r="Y61" i="92" s="1"/>
  <c r="AA61" i="92" s="1"/>
  <c r="N61" i="92"/>
  <c r="J61" i="92"/>
  <c r="AN60" i="92"/>
  <c r="AO60" i="92" s="1"/>
  <c r="AM60" i="92"/>
  <c r="AK60" i="92"/>
  <c r="AI60" i="92"/>
  <c r="AH60" i="92"/>
  <c r="AG60" i="92"/>
  <c r="AD60" i="92"/>
  <c r="Z60" i="92"/>
  <c r="X60" i="92"/>
  <c r="AJ60" i="92" s="1"/>
  <c r="W60" i="92"/>
  <c r="V60" i="92"/>
  <c r="AL60" i="92" s="1"/>
  <c r="U60" i="92"/>
  <c r="AC60" i="92" s="1"/>
  <c r="T60" i="92"/>
  <c r="S60" i="92"/>
  <c r="Y60" i="92" s="1"/>
  <c r="AA60" i="92" s="1"/>
  <c r="N60" i="92"/>
  <c r="J60" i="92"/>
  <c r="AN59" i="92"/>
  <c r="AO59" i="92" s="1"/>
  <c r="AM59" i="92"/>
  <c r="AH59" i="92"/>
  <c r="AI59" i="92" s="1"/>
  <c r="AG59" i="92"/>
  <c r="AD59" i="92"/>
  <c r="Z59" i="92"/>
  <c r="X59" i="92"/>
  <c r="AJ59" i="92" s="1"/>
  <c r="W59" i="92"/>
  <c r="V59" i="92"/>
  <c r="AL59" i="92" s="1"/>
  <c r="U59" i="92"/>
  <c r="AB59" i="92" s="1"/>
  <c r="T59" i="92"/>
  <c r="S59" i="92"/>
  <c r="Y59" i="92" s="1"/>
  <c r="AA59" i="92" s="1"/>
  <c r="N59" i="92"/>
  <c r="J59" i="92"/>
  <c r="AN58" i="92"/>
  <c r="AM58" i="92"/>
  <c r="AK58" i="92"/>
  <c r="AH58" i="92"/>
  <c r="AG58" i="92"/>
  <c r="AE58" i="92"/>
  <c r="AD58" i="92"/>
  <c r="Z58" i="92"/>
  <c r="X58" i="92"/>
  <c r="AJ58" i="92" s="1"/>
  <c r="W58" i="92"/>
  <c r="V58" i="92"/>
  <c r="AL58" i="92" s="1"/>
  <c r="U58" i="92"/>
  <c r="AC58" i="92" s="1"/>
  <c r="T58" i="92"/>
  <c r="S58" i="92"/>
  <c r="Y58" i="92" s="1"/>
  <c r="AA58" i="92" s="1"/>
  <c r="N58" i="92"/>
  <c r="J58" i="92"/>
  <c r="AN57" i="92"/>
  <c r="AM57" i="92"/>
  <c r="AH57" i="92"/>
  <c r="AI57" i="92" s="1"/>
  <c r="AG57" i="92"/>
  <c r="AD57" i="92"/>
  <c r="Z57" i="92"/>
  <c r="X57" i="92"/>
  <c r="AJ57" i="92" s="1"/>
  <c r="W57" i="92"/>
  <c r="V57" i="92"/>
  <c r="AL57" i="92" s="1"/>
  <c r="U57" i="92"/>
  <c r="AB57" i="92" s="1"/>
  <c r="T57" i="92"/>
  <c r="S57" i="92"/>
  <c r="Y57" i="92" s="1"/>
  <c r="AA57" i="92" s="1"/>
  <c r="N57" i="92"/>
  <c r="J57" i="92"/>
  <c r="AN56" i="92"/>
  <c r="AM56" i="92"/>
  <c r="AH56" i="92"/>
  <c r="AG56" i="92"/>
  <c r="AD56" i="92"/>
  <c r="Z56" i="92"/>
  <c r="X56" i="92"/>
  <c r="AJ56" i="92" s="1"/>
  <c r="W56" i="92"/>
  <c r="V56" i="92"/>
  <c r="AL56" i="92" s="1"/>
  <c r="U56" i="92"/>
  <c r="AC56" i="92" s="1"/>
  <c r="T56" i="92"/>
  <c r="S56" i="92"/>
  <c r="Y56" i="92" s="1"/>
  <c r="AA56" i="92" s="1"/>
  <c r="N56" i="92"/>
  <c r="J56" i="92"/>
  <c r="AN55" i="92"/>
  <c r="AM55" i="92"/>
  <c r="AH55" i="92"/>
  <c r="AG55" i="92"/>
  <c r="AD55" i="92"/>
  <c r="Z55" i="92"/>
  <c r="X55" i="92"/>
  <c r="AJ55" i="92" s="1"/>
  <c r="W55" i="92"/>
  <c r="V55" i="92"/>
  <c r="AL55" i="92" s="1"/>
  <c r="U55" i="92"/>
  <c r="AB55" i="92" s="1"/>
  <c r="T55" i="92"/>
  <c r="S55" i="92"/>
  <c r="Y55" i="92" s="1"/>
  <c r="AA55" i="92" s="1"/>
  <c r="N55" i="92"/>
  <c r="J55" i="92"/>
  <c r="H55" i="92" s="1"/>
  <c r="AN54" i="92"/>
  <c r="AM54" i="92"/>
  <c r="AH54" i="92"/>
  <c r="AG54" i="92"/>
  <c r="AD54" i="92"/>
  <c r="Z54" i="92"/>
  <c r="X54" i="92"/>
  <c r="AJ54" i="92" s="1"/>
  <c r="W54" i="92"/>
  <c r="V54" i="92"/>
  <c r="AL54" i="92" s="1"/>
  <c r="U54" i="92"/>
  <c r="AC54" i="92" s="1"/>
  <c r="T54" i="92"/>
  <c r="S54" i="92"/>
  <c r="Y54" i="92" s="1"/>
  <c r="AA54" i="92" s="1"/>
  <c r="N54" i="92"/>
  <c r="J54" i="92"/>
  <c r="H54" i="92" s="1"/>
  <c r="AN53" i="92"/>
  <c r="AM53" i="92"/>
  <c r="AH53" i="92"/>
  <c r="AG53" i="92"/>
  <c r="AF53" i="92"/>
  <c r="AD53" i="92"/>
  <c r="Z53" i="92"/>
  <c r="X53" i="92"/>
  <c r="AJ53" i="92" s="1"/>
  <c r="W53" i="92"/>
  <c r="V53" i="92"/>
  <c r="AL53" i="92" s="1"/>
  <c r="U53" i="92"/>
  <c r="AB53" i="92" s="1"/>
  <c r="T53" i="92"/>
  <c r="S53" i="92"/>
  <c r="Y53" i="92" s="1"/>
  <c r="AA53" i="92" s="1"/>
  <c r="N53" i="92"/>
  <c r="J53" i="92"/>
  <c r="H53" i="92" s="1"/>
  <c r="AN52" i="92"/>
  <c r="AM52" i="92"/>
  <c r="AH52" i="92"/>
  <c r="AG52" i="92"/>
  <c r="AD52" i="92"/>
  <c r="Z52" i="92"/>
  <c r="X52" i="92"/>
  <c r="AJ52" i="92" s="1"/>
  <c r="W52" i="92"/>
  <c r="V52" i="92"/>
  <c r="AL52" i="92" s="1"/>
  <c r="U52" i="92"/>
  <c r="AC52" i="92" s="1"/>
  <c r="T52" i="92"/>
  <c r="S52" i="92"/>
  <c r="Y52" i="92" s="1"/>
  <c r="AA52" i="92" s="1"/>
  <c r="N52" i="92"/>
  <c r="J52" i="92"/>
  <c r="H52" i="92" s="1"/>
  <c r="AN51" i="92"/>
  <c r="AM51" i="92"/>
  <c r="AH51" i="92"/>
  <c r="AG51" i="92"/>
  <c r="AD51" i="92"/>
  <c r="Z51" i="92"/>
  <c r="X51" i="92"/>
  <c r="AJ51" i="92" s="1"/>
  <c r="W51" i="92"/>
  <c r="V51" i="92"/>
  <c r="AL51" i="92" s="1"/>
  <c r="U51" i="92"/>
  <c r="AB51" i="92" s="1"/>
  <c r="T51" i="92"/>
  <c r="S51" i="92"/>
  <c r="Y51" i="92" s="1"/>
  <c r="AA51" i="92" s="1"/>
  <c r="N51" i="92"/>
  <c r="J51" i="92"/>
  <c r="H51" i="92" s="1"/>
  <c r="AN50" i="92"/>
  <c r="AM50" i="92"/>
  <c r="AK50" i="92"/>
  <c r="AH50" i="92"/>
  <c r="AG50" i="92"/>
  <c r="AE50" i="92"/>
  <c r="AD50" i="92"/>
  <c r="Z50" i="92"/>
  <c r="X50" i="92"/>
  <c r="AJ50" i="92" s="1"/>
  <c r="W50" i="92"/>
  <c r="V50" i="92"/>
  <c r="AL50" i="92" s="1"/>
  <c r="U50" i="92"/>
  <c r="AC50" i="92" s="1"/>
  <c r="T50" i="92"/>
  <c r="S50" i="92"/>
  <c r="Y50" i="92" s="1"/>
  <c r="AA50" i="92" s="1"/>
  <c r="N50" i="92"/>
  <c r="J50" i="92"/>
  <c r="H50" i="92" s="1"/>
  <c r="AN49" i="92"/>
  <c r="AM49" i="92"/>
  <c r="AH49" i="92"/>
  <c r="AI49" i="92" s="1"/>
  <c r="AG49" i="92"/>
  <c r="AD49" i="92"/>
  <c r="Z49" i="92"/>
  <c r="X49" i="92"/>
  <c r="AJ49" i="92" s="1"/>
  <c r="W49" i="92"/>
  <c r="V49" i="92"/>
  <c r="AL49" i="92" s="1"/>
  <c r="U49" i="92"/>
  <c r="AB49" i="92" s="1"/>
  <c r="T49" i="92"/>
  <c r="S49" i="92"/>
  <c r="Y49" i="92" s="1"/>
  <c r="AA49" i="92" s="1"/>
  <c r="N49" i="92"/>
  <c r="J49" i="92"/>
  <c r="H49" i="92" s="1"/>
  <c r="AN48" i="92"/>
  <c r="AM48" i="92"/>
  <c r="AH48" i="92"/>
  <c r="AG48" i="92"/>
  <c r="AD48" i="92"/>
  <c r="Z48" i="92"/>
  <c r="X48" i="92"/>
  <c r="AJ48" i="92" s="1"/>
  <c r="W48" i="92"/>
  <c r="V48" i="92"/>
  <c r="AL48" i="92" s="1"/>
  <c r="U48" i="92"/>
  <c r="AC48" i="92" s="1"/>
  <c r="T48" i="92"/>
  <c r="S48" i="92"/>
  <c r="Y48" i="92" s="1"/>
  <c r="AA48" i="92" s="1"/>
  <c r="N48" i="92"/>
  <c r="J48" i="92"/>
  <c r="H48" i="92" s="1"/>
  <c r="AN47" i="92"/>
  <c r="AM47" i="92"/>
  <c r="AH47" i="92"/>
  <c r="AG47" i="92"/>
  <c r="AD47" i="92"/>
  <c r="Z47" i="92"/>
  <c r="X47" i="92"/>
  <c r="AJ47" i="92" s="1"/>
  <c r="W47" i="92"/>
  <c r="V47" i="92"/>
  <c r="AL47" i="92" s="1"/>
  <c r="U47" i="92"/>
  <c r="T47" i="92"/>
  <c r="S47" i="92"/>
  <c r="Y47" i="92" s="1"/>
  <c r="AA47" i="92" s="1"/>
  <c r="N47" i="92"/>
  <c r="J47" i="92"/>
  <c r="H47" i="92" s="1"/>
  <c r="AN46" i="92"/>
  <c r="AM46" i="92"/>
  <c r="AH46" i="92"/>
  <c r="AG46" i="92"/>
  <c r="AD46" i="92"/>
  <c r="Z46" i="92"/>
  <c r="X46" i="92"/>
  <c r="AJ46" i="92" s="1"/>
  <c r="W46" i="92"/>
  <c r="V46" i="92"/>
  <c r="AL46" i="92" s="1"/>
  <c r="U46" i="92"/>
  <c r="AB46" i="92" s="1"/>
  <c r="T46" i="92"/>
  <c r="S46" i="92"/>
  <c r="Y46" i="92" s="1"/>
  <c r="AA46" i="92" s="1"/>
  <c r="N46" i="92"/>
  <c r="J46" i="92"/>
  <c r="H46" i="92" s="1"/>
  <c r="AN45" i="92"/>
  <c r="AM45" i="92"/>
  <c r="AH45" i="92"/>
  <c r="AG45" i="92"/>
  <c r="AF45" i="92"/>
  <c r="AD45" i="92"/>
  <c r="Z45" i="92"/>
  <c r="X45" i="92"/>
  <c r="AJ45" i="92" s="1"/>
  <c r="W45" i="92"/>
  <c r="V45" i="92"/>
  <c r="AL45" i="92" s="1"/>
  <c r="U45" i="92"/>
  <c r="AB45" i="92" s="1"/>
  <c r="T45" i="92"/>
  <c r="S45" i="92"/>
  <c r="Y45" i="92" s="1"/>
  <c r="AA45" i="92" s="1"/>
  <c r="N45" i="92"/>
  <c r="J45" i="92"/>
  <c r="H45" i="92" s="1"/>
  <c r="AN44" i="92"/>
  <c r="AM44" i="92"/>
  <c r="AH44" i="92"/>
  <c r="AG44" i="92"/>
  <c r="AD44" i="92"/>
  <c r="Z44" i="92"/>
  <c r="X44" i="92"/>
  <c r="AJ44" i="92" s="1"/>
  <c r="W44" i="92"/>
  <c r="V44" i="92"/>
  <c r="AL44" i="92" s="1"/>
  <c r="U44" i="92"/>
  <c r="AB44" i="92" s="1"/>
  <c r="T44" i="92"/>
  <c r="S44" i="92"/>
  <c r="Y44" i="92" s="1"/>
  <c r="AA44" i="92" s="1"/>
  <c r="N44" i="92"/>
  <c r="J44" i="92"/>
  <c r="H44" i="92" s="1"/>
  <c r="AN43" i="92"/>
  <c r="AM43" i="92"/>
  <c r="AH43" i="92"/>
  <c r="AG43" i="92"/>
  <c r="AD43" i="92"/>
  <c r="Z43" i="92"/>
  <c r="X43" i="92"/>
  <c r="AJ43" i="92" s="1"/>
  <c r="W43" i="92"/>
  <c r="V43" i="92"/>
  <c r="AL43" i="92" s="1"/>
  <c r="U43" i="92"/>
  <c r="AB43" i="92" s="1"/>
  <c r="T43" i="92"/>
  <c r="S43" i="92"/>
  <c r="Y43" i="92" s="1"/>
  <c r="AA43" i="92" s="1"/>
  <c r="N43" i="92"/>
  <c r="J43" i="92"/>
  <c r="H43" i="92" s="1"/>
  <c r="AN42" i="92"/>
  <c r="AM42" i="92"/>
  <c r="AH42" i="92"/>
  <c r="AG42" i="92"/>
  <c r="AD42" i="92"/>
  <c r="Z42" i="92"/>
  <c r="X42" i="92"/>
  <c r="AJ42" i="92" s="1"/>
  <c r="W42" i="92"/>
  <c r="V42" i="92"/>
  <c r="AL42" i="92" s="1"/>
  <c r="U42" i="92"/>
  <c r="AB42" i="92" s="1"/>
  <c r="T42" i="92"/>
  <c r="S42" i="92"/>
  <c r="Y42" i="92" s="1"/>
  <c r="AA42" i="92" s="1"/>
  <c r="N42" i="92"/>
  <c r="J42" i="92"/>
  <c r="H42" i="92" s="1"/>
  <c r="AN41" i="92"/>
  <c r="AM41" i="92"/>
  <c r="AH41" i="92"/>
  <c r="AG41" i="92"/>
  <c r="AD41" i="92"/>
  <c r="Z41" i="92"/>
  <c r="X41" i="92"/>
  <c r="AJ41" i="92" s="1"/>
  <c r="W41" i="92"/>
  <c r="V41" i="92"/>
  <c r="AL41" i="92" s="1"/>
  <c r="U41" i="92"/>
  <c r="AB41" i="92" s="1"/>
  <c r="T41" i="92"/>
  <c r="S41" i="92"/>
  <c r="Y41" i="92" s="1"/>
  <c r="AA41" i="92" s="1"/>
  <c r="N41" i="92"/>
  <c r="J41" i="92"/>
  <c r="H41" i="92" s="1"/>
  <c r="AN40" i="92"/>
  <c r="AM40" i="92"/>
  <c r="AH40" i="92"/>
  <c r="AG40" i="92"/>
  <c r="AD40" i="92"/>
  <c r="Z40" i="92"/>
  <c r="X40" i="92"/>
  <c r="AJ40" i="92" s="1"/>
  <c r="W40" i="92"/>
  <c r="V40" i="92"/>
  <c r="AL40" i="92" s="1"/>
  <c r="U40" i="92"/>
  <c r="AB40" i="92" s="1"/>
  <c r="T40" i="92"/>
  <c r="S40" i="92"/>
  <c r="Y40" i="92" s="1"/>
  <c r="AA40" i="92" s="1"/>
  <c r="N40" i="92"/>
  <c r="J40" i="92"/>
  <c r="H40" i="92" s="1"/>
  <c r="AN39" i="92"/>
  <c r="AM39" i="92"/>
  <c r="AH39" i="92"/>
  <c r="AG39" i="92"/>
  <c r="AD39" i="92"/>
  <c r="Z39" i="92"/>
  <c r="X39" i="92"/>
  <c r="AJ39" i="92" s="1"/>
  <c r="W39" i="92"/>
  <c r="V39" i="92"/>
  <c r="AL39" i="92" s="1"/>
  <c r="U39" i="92"/>
  <c r="AB39" i="92" s="1"/>
  <c r="T39" i="92"/>
  <c r="S39" i="92"/>
  <c r="Y39" i="92" s="1"/>
  <c r="AA39" i="92" s="1"/>
  <c r="N39" i="92"/>
  <c r="J39" i="92"/>
  <c r="H39" i="92" s="1"/>
  <c r="AI50" i="92" l="1"/>
  <c r="AO39" i="92"/>
  <c r="AI40" i="92"/>
  <c r="AI42" i="92"/>
  <c r="AO48" i="92"/>
  <c r="AI46" i="92"/>
  <c r="AO50" i="92"/>
  <c r="AI51" i="92"/>
  <c r="AE55" i="92"/>
  <c r="AK52" i="92"/>
  <c r="AF55" i="92"/>
  <c r="AF39" i="92"/>
  <c r="AE48" i="92"/>
  <c r="AE53" i="92"/>
  <c r="AO55" i="92"/>
  <c r="N12" i="95"/>
  <c r="E45" i="82" s="1"/>
  <c r="N14" i="95"/>
  <c r="L9" i="95"/>
  <c r="AI55" i="92"/>
  <c r="AE39" i="92"/>
  <c r="AF43" i="92"/>
  <c r="AE44" i="92"/>
  <c r="AO53" i="92"/>
  <c r="AO52" i="92"/>
  <c r="AI43" i="92"/>
  <c r="AI58" i="92"/>
  <c r="AO41" i="92"/>
  <c r="AO47" i="92"/>
  <c r="AO54" i="92"/>
  <c r="AO56" i="92"/>
  <c r="AO43" i="92"/>
  <c r="AI48" i="92"/>
  <c r="AO49" i="92"/>
  <c r="AO51" i="92"/>
  <c r="AI39" i="92"/>
  <c r="AO40" i="92"/>
  <c r="AI41" i="92"/>
  <c r="AO42" i="92"/>
  <c r="AO46" i="92"/>
  <c r="AI47" i="92"/>
  <c r="AI52" i="92"/>
  <c r="AI54" i="92"/>
  <c r="AI56" i="92"/>
  <c r="AO57" i="92"/>
  <c r="AO58" i="92"/>
  <c r="AK39" i="92"/>
  <c r="AE47" i="92"/>
  <c r="AE40" i="92"/>
  <c r="AE43" i="92"/>
  <c r="AK45" i="92"/>
  <c r="AF47" i="92"/>
  <c r="AO44" i="92"/>
  <c r="AO45" i="92"/>
  <c r="Q10" i="95"/>
  <c r="Q9" i="95"/>
  <c r="N10" i="95"/>
  <c r="E6" i="94"/>
  <c r="E7" i="94"/>
  <c r="AK53" i="92"/>
  <c r="AC40" i="92"/>
  <c r="AE41" i="92"/>
  <c r="AE42" i="92"/>
  <c r="AK47" i="92"/>
  <c r="AK55" i="92"/>
  <c r="E9" i="94"/>
  <c r="AK44" i="92"/>
  <c r="AK42" i="92"/>
  <c r="AK43" i="92"/>
  <c r="AE49" i="92"/>
  <c r="AE52" i="92"/>
  <c r="AE57" i="92"/>
  <c r="AE60" i="92"/>
  <c r="AE62" i="92"/>
  <c r="AF41" i="92"/>
  <c r="AK41" i="92"/>
  <c r="AC43" i="92"/>
  <c r="AC44" i="92"/>
  <c r="AE46" i="92"/>
  <c r="AK46" i="92"/>
  <c r="AF49" i="92"/>
  <c r="AK49" i="92"/>
  <c r="AE51" i="92"/>
  <c r="AE54" i="92"/>
  <c r="AK54" i="92"/>
  <c r="AF57" i="92"/>
  <c r="AK57" i="92"/>
  <c r="AE59" i="92"/>
  <c r="AK40" i="92"/>
  <c r="AI44" i="92"/>
  <c r="AE45" i="92"/>
  <c r="AI45" i="92"/>
  <c r="AK48" i="92"/>
  <c r="AF51" i="92"/>
  <c r="AK51" i="92"/>
  <c r="AI53" i="92"/>
  <c r="AE56" i="92"/>
  <c r="AK56" i="92"/>
  <c r="AF59" i="92"/>
  <c r="AK59" i="92"/>
  <c r="AE61" i="92"/>
  <c r="AK61" i="92"/>
  <c r="AE63" i="92"/>
  <c r="AK63" i="92"/>
  <c r="E5" i="94"/>
  <c r="E8" i="94"/>
  <c r="AC41" i="92"/>
  <c r="AC46" i="92"/>
  <c r="AC39" i="92"/>
  <c r="AC42" i="92"/>
  <c r="AC45" i="92"/>
  <c r="AB47" i="92"/>
  <c r="AC47" i="92"/>
  <c r="AC49" i="92"/>
  <c r="AC51" i="92"/>
  <c r="AC53" i="92"/>
  <c r="AC55" i="92"/>
  <c r="AC57" i="92"/>
  <c r="AC59" i="92"/>
  <c r="AC61" i="92"/>
  <c r="AC63" i="92"/>
  <c r="AF40" i="92"/>
  <c r="AF42" i="92"/>
  <c r="AF44" i="92"/>
  <c r="AF46" i="92"/>
  <c r="AB48" i="92"/>
  <c r="AF48" i="92"/>
  <c r="AB50" i="92"/>
  <c r="AF50" i="92"/>
  <c r="AB52" i="92"/>
  <c r="AF52" i="92"/>
  <c r="AB54" i="92"/>
  <c r="AF54" i="92"/>
  <c r="AB56" i="92"/>
  <c r="AF56" i="92"/>
  <c r="AB58" i="92"/>
  <c r="AF58" i="92"/>
  <c r="AB60" i="92"/>
  <c r="AF60" i="92"/>
  <c r="AL61" i="92"/>
  <c r="AB62" i="92"/>
  <c r="AF62" i="92"/>
  <c r="AL63" i="92"/>
  <c r="C11" i="50"/>
  <c r="Q13" i="95" l="1"/>
  <c r="D22" i="82"/>
  <c r="L13" i="95"/>
  <c r="N9" i="95"/>
  <c r="E42" i="82" s="1"/>
  <c r="E43" i="82"/>
  <c r="E4" i="94"/>
  <c r="I8" i="50"/>
  <c r="G8" i="50"/>
  <c r="G7" i="50"/>
  <c r="G6" i="50"/>
  <c r="H5" i="50"/>
  <c r="I4" i="50"/>
  <c r="H4" i="50"/>
  <c r="G4" i="50"/>
  <c r="I9" i="68"/>
  <c r="G9" i="68"/>
  <c r="G8" i="68"/>
  <c r="G7" i="68"/>
  <c r="H6" i="68"/>
  <c r="I5" i="68"/>
  <c r="H5" i="68"/>
  <c r="G5" i="68"/>
  <c r="I8" i="90"/>
  <c r="G8" i="90"/>
  <c r="G7" i="90"/>
  <c r="G6" i="90"/>
  <c r="H5" i="90"/>
  <c r="I4" i="90"/>
  <c r="H4" i="90"/>
  <c r="G4" i="90"/>
  <c r="I8" i="67"/>
  <c r="G8" i="67"/>
  <c r="G7" i="67"/>
  <c r="G6" i="67"/>
  <c r="H5" i="67"/>
  <c r="I4" i="67"/>
  <c r="H4" i="67"/>
  <c r="G4" i="67"/>
  <c r="I8" i="91"/>
  <c r="G4" i="91"/>
  <c r="G8" i="91"/>
  <c r="G7" i="91"/>
  <c r="G6" i="91"/>
  <c r="H5" i="91"/>
  <c r="I4" i="91"/>
  <c r="H4" i="91"/>
  <c r="N13" i="95" l="1"/>
  <c r="E46" i="82"/>
  <c r="C15" i="50"/>
  <c r="B3" i="82" l="1"/>
  <c r="B3" i="93"/>
  <c r="D45" i="82" l="1"/>
  <c r="E2" i="93"/>
  <c r="C15" i="93"/>
  <c r="C14" i="93"/>
  <c r="C13" i="93"/>
  <c r="C12" i="93"/>
  <c r="C11" i="93"/>
  <c r="D10" i="93"/>
  <c r="E9" i="93"/>
  <c r="E8" i="93"/>
  <c r="C8" i="93"/>
  <c r="C7" i="93"/>
  <c r="C6" i="93"/>
  <c r="C9" i="93"/>
  <c r="E48" i="93"/>
  <c r="D37" i="93"/>
  <c r="D43" i="82"/>
  <c r="D44" i="82"/>
  <c r="D42" i="82"/>
  <c r="D41" i="82"/>
  <c r="F4" i="92" l="1"/>
  <c r="C4" i="92"/>
  <c r="AN38" i="92"/>
  <c r="AM38" i="92"/>
  <c r="AH38" i="92"/>
  <c r="AG38" i="92"/>
  <c r="AD38" i="92"/>
  <c r="Z38" i="92"/>
  <c r="X38" i="92"/>
  <c r="AK38" i="92" s="1"/>
  <c r="W38" i="92"/>
  <c r="V38" i="92"/>
  <c r="AE38" i="92" s="1"/>
  <c r="U38" i="92"/>
  <c r="AC38" i="92" s="1"/>
  <c r="T38" i="92"/>
  <c r="S38" i="92"/>
  <c r="Y38" i="92" s="1"/>
  <c r="AA38" i="92" s="1"/>
  <c r="N38" i="92"/>
  <c r="J38" i="92"/>
  <c r="H38" i="92" s="1"/>
  <c r="AN37" i="92"/>
  <c r="AM37" i="92"/>
  <c r="AH37" i="92"/>
  <c r="AG37" i="92"/>
  <c r="AD37" i="92"/>
  <c r="Z37" i="92"/>
  <c r="X37" i="92"/>
  <c r="AK37" i="92" s="1"/>
  <c r="W37" i="92"/>
  <c r="V37" i="92"/>
  <c r="AE37" i="92" s="1"/>
  <c r="U37" i="92"/>
  <c r="AC37" i="92" s="1"/>
  <c r="T37" i="92"/>
  <c r="S37" i="92"/>
  <c r="Y37" i="92" s="1"/>
  <c r="AA37" i="92" s="1"/>
  <c r="N37" i="92"/>
  <c r="J37" i="92"/>
  <c r="H37" i="92" s="1"/>
  <c r="AN36" i="92"/>
  <c r="AM36" i="92"/>
  <c r="AH36" i="92"/>
  <c r="AG36" i="92"/>
  <c r="AD36" i="92"/>
  <c r="Z36" i="92"/>
  <c r="X36" i="92"/>
  <c r="AK36" i="92" s="1"/>
  <c r="W36" i="92"/>
  <c r="V36" i="92"/>
  <c r="AL36" i="92" s="1"/>
  <c r="U36" i="92"/>
  <c r="AC36" i="92" s="1"/>
  <c r="T36" i="92"/>
  <c r="S36" i="92"/>
  <c r="Y36" i="92" s="1"/>
  <c r="AA36" i="92" s="1"/>
  <c r="N36" i="92"/>
  <c r="J36" i="92"/>
  <c r="H36" i="92" s="1"/>
  <c r="AM35" i="92"/>
  <c r="Z35" i="92"/>
  <c r="X35" i="92"/>
  <c r="AK35" i="92" s="1"/>
  <c r="W35" i="92"/>
  <c r="V35" i="92"/>
  <c r="AE35" i="92" s="1"/>
  <c r="U35" i="92"/>
  <c r="AC35" i="92" s="1"/>
  <c r="T35" i="92"/>
  <c r="S35" i="92"/>
  <c r="Y35" i="92" s="1"/>
  <c r="N35" i="92"/>
  <c r="J35" i="92"/>
  <c r="H35" i="92" s="1"/>
  <c r="AM34" i="92"/>
  <c r="Z34" i="92"/>
  <c r="X34" i="92"/>
  <c r="AK34" i="92" s="1"/>
  <c r="W34" i="92"/>
  <c r="V34" i="92"/>
  <c r="AF34" i="92" s="1"/>
  <c r="U34" i="92"/>
  <c r="AC34" i="92" s="1"/>
  <c r="T34" i="92"/>
  <c r="S34" i="92"/>
  <c r="Y34" i="92" s="1"/>
  <c r="N34" i="92"/>
  <c r="J34" i="92"/>
  <c r="H34" i="92" s="1"/>
  <c r="AM33" i="92"/>
  <c r="Z33" i="92"/>
  <c r="X33" i="92"/>
  <c r="AK33" i="92" s="1"/>
  <c r="W33" i="92"/>
  <c r="V33" i="92"/>
  <c r="AE33" i="92" s="1"/>
  <c r="U33" i="92"/>
  <c r="AC33" i="92" s="1"/>
  <c r="T33" i="92"/>
  <c r="S33" i="92"/>
  <c r="Y33" i="92" s="1"/>
  <c r="N33" i="92"/>
  <c r="J33" i="92"/>
  <c r="H33" i="92" s="1"/>
  <c r="AM32" i="92"/>
  <c r="Z32" i="92"/>
  <c r="X32" i="92"/>
  <c r="W32" i="92"/>
  <c r="V32" i="92"/>
  <c r="U32" i="92"/>
  <c r="AC32" i="92" s="1"/>
  <c r="T32" i="92"/>
  <c r="S32" i="92"/>
  <c r="Y32" i="92" s="1"/>
  <c r="N32" i="92"/>
  <c r="J32" i="92"/>
  <c r="H32" i="92" s="1"/>
  <c r="AM31" i="92"/>
  <c r="Z31" i="92"/>
  <c r="X31" i="92"/>
  <c r="AK31" i="92" s="1"/>
  <c r="W31" i="92"/>
  <c r="V31" i="92"/>
  <c r="AE31" i="92" s="1"/>
  <c r="U31" i="92"/>
  <c r="AC31" i="92" s="1"/>
  <c r="T31" i="92"/>
  <c r="S31" i="92"/>
  <c r="Y31" i="92" s="1"/>
  <c r="N31" i="92"/>
  <c r="J31" i="92"/>
  <c r="H31" i="92" s="1"/>
  <c r="AM30" i="92"/>
  <c r="Z30" i="92"/>
  <c r="X30" i="92"/>
  <c r="AK30" i="92" s="1"/>
  <c r="W30" i="92"/>
  <c r="V30" i="92"/>
  <c r="AE30" i="92" s="1"/>
  <c r="U30" i="92"/>
  <c r="AC30" i="92" s="1"/>
  <c r="T30" i="92"/>
  <c r="S30" i="92"/>
  <c r="Y30" i="92" s="1"/>
  <c r="N30" i="92"/>
  <c r="J30" i="92"/>
  <c r="H30" i="92" s="1"/>
  <c r="AM29" i="92"/>
  <c r="Z29" i="92"/>
  <c r="X29" i="92"/>
  <c r="AK29" i="92" s="1"/>
  <c r="W29" i="92"/>
  <c r="V29" i="92"/>
  <c r="AE29" i="92" s="1"/>
  <c r="U29" i="92"/>
  <c r="AC29" i="92" s="1"/>
  <c r="T29" i="92"/>
  <c r="S29" i="92"/>
  <c r="Y29" i="92" s="1"/>
  <c r="N29" i="92"/>
  <c r="J29" i="92"/>
  <c r="H29" i="92" s="1"/>
  <c r="AM28" i="92"/>
  <c r="Z28" i="92"/>
  <c r="X28" i="92"/>
  <c r="AK28" i="92" s="1"/>
  <c r="W28" i="92"/>
  <c r="V28" i="92"/>
  <c r="AE28" i="92" s="1"/>
  <c r="U28" i="92"/>
  <c r="AC28" i="92" s="1"/>
  <c r="T28" i="92"/>
  <c r="S28" i="92"/>
  <c r="Y28" i="92" s="1"/>
  <c r="N28" i="92"/>
  <c r="J28" i="92"/>
  <c r="H28" i="92" s="1"/>
  <c r="AM27" i="92"/>
  <c r="Z27" i="92"/>
  <c r="X27" i="92"/>
  <c r="AK27" i="92" s="1"/>
  <c r="W27" i="92"/>
  <c r="V27" i="92"/>
  <c r="AE27" i="92" s="1"/>
  <c r="U27" i="92"/>
  <c r="AC27" i="92" s="1"/>
  <c r="T27" i="92"/>
  <c r="S27" i="92"/>
  <c r="Y27" i="92" s="1"/>
  <c r="N27" i="92"/>
  <c r="J27" i="92"/>
  <c r="H27" i="92" s="1"/>
  <c r="AM26" i="92"/>
  <c r="Z26" i="92"/>
  <c r="X26" i="92"/>
  <c r="AK26" i="92" s="1"/>
  <c r="W26" i="92"/>
  <c r="V26" i="92"/>
  <c r="AE26" i="92" s="1"/>
  <c r="U26" i="92"/>
  <c r="AC26" i="92" s="1"/>
  <c r="T26" i="92"/>
  <c r="S26" i="92"/>
  <c r="Y26" i="92" s="1"/>
  <c r="N26" i="92"/>
  <c r="J26" i="92"/>
  <c r="H26" i="92" s="1"/>
  <c r="AM25" i="92"/>
  <c r="Z25" i="92"/>
  <c r="X25" i="92"/>
  <c r="AK25" i="92" s="1"/>
  <c r="W25" i="92"/>
  <c r="V25" i="92"/>
  <c r="AE25" i="92" s="1"/>
  <c r="U25" i="92"/>
  <c r="AC25" i="92" s="1"/>
  <c r="T25" i="92"/>
  <c r="S25" i="92"/>
  <c r="Y25" i="92" s="1"/>
  <c r="N25" i="92"/>
  <c r="J25" i="92"/>
  <c r="H25" i="92" s="1"/>
  <c r="AM24" i="92"/>
  <c r="Z24" i="92"/>
  <c r="X24" i="92"/>
  <c r="AK24" i="92" s="1"/>
  <c r="W24" i="92"/>
  <c r="V24" i="92"/>
  <c r="AE24" i="92" s="1"/>
  <c r="U24" i="92"/>
  <c r="AC24" i="92" s="1"/>
  <c r="T24" i="92"/>
  <c r="S24" i="92"/>
  <c r="Y24" i="92" s="1"/>
  <c r="N24" i="92"/>
  <c r="J24" i="92"/>
  <c r="H24" i="92" s="1"/>
  <c r="AM23" i="92"/>
  <c r="Z23" i="92"/>
  <c r="X23" i="92"/>
  <c r="AK23" i="92" s="1"/>
  <c r="W23" i="92"/>
  <c r="V23" i="92"/>
  <c r="AE23" i="92" s="1"/>
  <c r="U23" i="92"/>
  <c r="AC23" i="92" s="1"/>
  <c r="T23" i="92"/>
  <c r="S23" i="92"/>
  <c r="Y23" i="92" s="1"/>
  <c r="N23" i="92"/>
  <c r="J23" i="92"/>
  <c r="H23" i="92" s="1"/>
  <c r="AM22" i="92"/>
  <c r="Z22" i="92"/>
  <c r="X22" i="92"/>
  <c r="AK22" i="92" s="1"/>
  <c r="W22" i="92"/>
  <c r="V22" i="92"/>
  <c r="AE22" i="92" s="1"/>
  <c r="U22" i="92"/>
  <c r="AC22" i="92" s="1"/>
  <c r="T22" i="92"/>
  <c r="S22" i="92"/>
  <c r="Y22" i="92" s="1"/>
  <c r="N22" i="92"/>
  <c r="J22" i="92"/>
  <c r="H22" i="92" s="1"/>
  <c r="AM21" i="92"/>
  <c r="Z21" i="92"/>
  <c r="X21" i="92"/>
  <c r="AK21" i="92" s="1"/>
  <c r="W21" i="92"/>
  <c r="V21" i="92"/>
  <c r="AE21" i="92" s="1"/>
  <c r="U21" i="92"/>
  <c r="AC21" i="92" s="1"/>
  <c r="T21" i="92"/>
  <c r="S21" i="92"/>
  <c r="Y21" i="92" s="1"/>
  <c r="N21" i="92"/>
  <c r="J21" i="92"/>
  <c r="H21" i="92" s="1"/>
  <c r="AM20" i="92"/>
  <c r="Z20" i="92"/>
  <c r="X20" i="92"/>
  <c r="AK20" i="92" s="1"/>
  <c r="W20" i="92"/>
  <c r="V20" i="92"/>
  <c r="AE20" i="92" s="1"/>
  <c r="U20" i="92"/>
  <c r="AC20" i="92" s="1"/>
  <c r="T20" i="92"/>
  <c r="S20" i="92"/>
  <c r="Y20" i="92" s="1"/>
  <c r="N20" i="92"/>
  <c r="J20" i="92"/>
  <c r="H20" i="92" s="1"/>
  <c r="AO36" i="92" l="1"/>
  <c r="AI38" i="92"/>
  <c r="AO37" i="92"/>
  <c r="AA25" i="92"/>
  <c r="AI37" i="92"/>
  <c r="AJ28" i="92"/>
  <c r="AB34" i="92"/>
  <c r="AD34" i="92" s="1"/>
  <c r="AA29" i="92"/>
  <c r="AA31" i="92"/>
  <c r="AA33" i="92"/>
  <c r="AA27" i="92"/>
  <c r="AA35" i="92"/>
  <c r="AB33" i="92"/>
  <c r="AD33" i="92" s="1"/>
  <c r="AA34" i="92"/>
  <c r="AA21" i="92"/>
  <c r="AA23" i="92"/>
  <c r="AA26" i="92"/>
  <c r="AE34" i="92"/>
  <c r="AG34" i="92" s="1"/>
  <c r="E10" i="92"/>
  <c r="E9" i="92"/>
  <c r="E12" i="92"/>
  <c r="E8" i="92"/>
  <c r="E11" i="92"/>
  <c r="AB32" i="92"/>
  <c r="AD32" i="92" s="1"/>
  <c r="AB30" i="92"/>
  <c r="AD30" i="92" s="1"/>
  <c r="AJ31" i="92"/>
  <c r="AI36" i="92"/>
  <c r="AF38" i="92"/>
  <c r="AO38" i="92"/>
  <c r="AF33" i="92"/>
  <c r="AG33" i="92" s="1"/>
  <c r="AB28" i="92"/>
  <c r="AD28" i="92" s="1"/>
  <c r="AJ29" i="92"/>
  <c r="AL29" i="92" s="1"/>
  <c r="AN29" i="92" s="1"/>
  <c r="AO29" i="92" s="1"/>
  <c r="AJ30" i="92"/>
  <c r="AB36" i="92"/>
  <c r="AA20" i="92"/>
  <c r="AB20" i="92"/>
  <c r="AD20" i="92" s="1"/>
  <c r="AJ25" i="92"/>
  <c r="AB26" i="92"/>
  <c r="AD26" i="92" s="1"/>
  <c r="AE36" i="92"/>
  <c r="AB38" i="92"/>
  <c r="AJ24" i="92"/>
  <c r="AJ20" i="92"/>
  <c r="AA22" i="92"/>
  <c r="AB22" i="92"/>
  <c r="AD22" i="92" s="1"/>
  <c r="AA24" i="92"/>
  <c r="AB24" i="92"/>
  <c r="AD24" i="92" s="1"/>
  <c r="AJ26" i="92"/>
  <c r="AL26" i="92" s="1"/>
  <c r="AN26" i="92" s="1"/>
  <c r="AO26" i="92" s="1"/>
  <c r="AF36" i="92"/>
  <c r="AJ21" i="92"/>
  <c r="AJ22" i="92"/>
  <c r="AJ23" i="92"/>
  <c r="AL23" i="92" s="1"/>
  <c r="AN23" i="92" s="1"/>
  <c r="AO23" i="92" s="1"/>
  <c r="AJ27" i="92"/>
  <c r="AA28" i="92"/>
  <c r="AA30" i="92"/>
  <c r="AA32" i="92"/>
  <c r="AL27" i="92"/>
  <c r="AN27" i="92" s="1"/>
  <c r="AO27" i="92" s="1"/>
  <c r="AL25" i="92"/>
  <c r="AN25" i="92" s="1"/>
  <c r="AO25" i="92" s="1"/>
  <c r="AF20" i="92"/>
  <c r="AG20" i="92" s="1"/>
  <c r="AL20" i="92"/>
  <c r="AN20" i="92" s="1"/>
  <c r="AO20" i="92" s="1"/>
  <c r="AF22" i="92"/>
  <c r="AG22" i="92" s="1"/>
  <c r="AL22" i="92"/>
  <c r="AN22" i="92" s="1"/>
  <c r="AO22" i="92" s="1"/>
  <c r="AF24" i="92"/>
  <c r="AG24" i="92" s="1"/>
  <c r="AL24" i="92"/>
  <c r="AN24" i="92" s="1"/>
  <c r="AO24" i="92" s="1"/>
  <c r="AF26" i="92"/>
  <c r="AG26" i="92" s="1"/>
  <c r="AF28" i="92"/>
  <c r="AG28" i="92" s="1"/>
  <c r="AL28" i="92"/>
  <c r="AN28" i="92" s="1"/>
  <c r="AO28" i="92" s="1"/>
  <c r="AF30" i="92"/>
  <c r="AG30" i="92" s="1"/>
  <c r="AH30" i="92" s="1"/>
  <c r="AI30" i="92" s="1"/>
  <c r="AL30" i="92"/>
  <c r="AN30" i="92" s="1"/>
  <c r="AO30" i="92" s="1"/>
  <c r="AF32" i="92"/>
  <c r="AF21" i="92"/>
  <c r="AG21" i="92" s="1"/>
  <c r="AF23" i="92"/>
  <c r="AG23" i="92" s="1"/>
  <c r="AF25" i="92"/>
  <c r="AG25" i="92" s="1"/>
  <c r="AF27" i="92"/>
  <c r="AG27" i="92" s="1"/>
  <c r="AF29" i="92"/>
  <c r="AG29" i="92" s="1"/>
  <c r="AF31" i="92"/>
  <c r="AG31" i="92" s="1"/>
  <c r="AB21" i="92"/>
  <c r="AD21" i="92" s="1"/>
  <c r="AL21" i="92"/>
  <c r="AN21" i="92" s="1"/>
  <c r="AO21" i="92" s="1"/>
  <c r="AB23" i="92"/>
  <c r="AD23" i="92" s="1"/>
  <c r="AB25" i="92"/>
  <c r="AD25" i="92" s="1"/>
  <c r="AH25" i="92" s="1"/>
  <c r="AI25" i="92" s="1"/>
  <c r="AB27" i="92"/>
  <c r="AD27" i="92" s="1"/>
  <c r="AH27" i="92" s="1"/>
  <c r="AI27" i="92" s="1"/>
  <c r="AB29" i="92"/>
  <c r="AD29" i="92" s="1"/>
  <c r="AB31" i="92"/>
  <c r="AD31" i="92" s="1"/>
  <c r="AL31" i="92"/>
  <c r="AN31" i="92" s="1"/>
  <c r="AO31" i="92" s="1"/>
  <c r="AK32" i="92"/>
  <c r="AJ32" i="92"/>
  <c r="AJ33" i="92"/>
  <c r="AL33" i="92" s="1"/>
  <c r="AN33" i="92" s="1"/>
  <c r="AO33" i="92" s="1"/>
  <c r="AE32" i="92"/>
  <c r="AG32" i="92" s="1"/>
  <c r="AB35" i="92"/>
  <c r="AD35" i="92" s="1"/>
  <c r="AF35" i="92"/>
  <c r="AG35" i="92" s="1"/>
  <c r="AJ35" i="92"/>
  <c r="AL35" i="92" s="1"/>
  <c r="AN35" i="92" s="1"/>
  <c r="AO35" i="92" s="1"/>
  <c r="AB37" i="92"/>
  <c r="AF37" i="92"/>
  <c r="AJ37" i="92"/>
  <c r="AL38" i="92"/>
  <c r="AJ36" i="92"/>
  <c r="AL37" i="92"/>
  <c r="AJ38" i="92"/>
  <c r="AJ34" i="92"/>
  <c r="AL34" i="92" s="1"/>
  <c r="AN34" i="92" s="1"/>
  <c r="AO34" i="92" s="1"/>
  <c r="AH34" i="92" l="1"/>
  <c r="AI34" i="92" s="1"/>
  <c r="AH24" i="92"/>
  <c r="AI24" i="92" s="1"/>
  <c r="AH32" i="92"/>
  <c r="AI32" i="92" s="1"/>
  <c r="AH21" i="92"/>
  <c r="AI21" i="92" s="1"/>
  <c r="AH22" i="92"/>
  <c r="AI22" i="92" s="1"/>
  <c r="L8" i="92"/>
  <c r="D21" i="93" s="1"/>
  <c r="D41" i="93" s="1"/>
  <c r="AH33" i="92"/>
  <c r="AI33" i="92" s="1"/>
  <c r="AH26" i="92"/>
  <c r="AI26" i="92" s="1"/>
  <c r="AL32" i="92"/>
  <c r="AN32" i="92" s="1"/>
  <c r="AO32" i="92" s="1"/>
  <c r="Q12" i="92" s="1"/>
  <c r="AH29" i="92"/>
  <c r="AI29" i="92" s="1"/>
  <c r="AH20" i="92"/>
  <c r="AI20" i="92" s="1"/>
  <c r="AH28" i="92"/>
  <c r="AI28" i="92" s="1"/>
  <c r="L12" i="92"/>
  <c r="Q8" i="92"/>
  <c r="AH31" i="92"/>
  <c r="AI31" i="92" s="1"/>
  <c r="AH23" i="92"/>
  <c r="AH35" i="92"/>
  <c r="AI35" i="92" s="1"/>
  <c r="E7" i="92"/>
  <c r="L14" i="92" l="1"/>
  <c r="D26" i="93" s="1"/>
  <c r="D45" i="93" s="1"/>
  <c r="L11" i="92"/>
  <c r="N11" i="92" s="1"/>
  <c r="E44" i="93" s="1"/>
  <c r="Q11" i="92"/>
  <c r="N8" i="92"/>
  <c r="E41" i="93" s="1"/>
  <c r="N12" i="92"/>
  <c r="E45" i="93" s="1"/>
  <c r="D25" i="93"/>
  <c r="AI23" i="92"/>
  <c r="L10" i="92" s="1"/>
  <c r="N14" i="92" l="1"/>
  <c r="D24" i="93"/>
  <c r="D44" i="93" s="1"/>
  <c r="D23" i="93"/>
  <c r="D43" i="93" s="1"/>
  <c r="L9" i="92"/>
  <c r="D22" i="93" s="1"/>
  <c r="D42" i="93" s="1"/>
  <c r="Q10" i="92"/>
  <c r="Q9" i="92"/>
  <c r="Q13" i="92" l="1"/>
  <c r="E21" i="93"/>
  <c r="N10" i="92"/>
  <c r="E43" i="93" s="1"/>
  <c r="N9" i="92"/>
  <c r="E42" i="93" s="1"/>
  <c r="L13" i="92"/>
  <c r="E46" i="93" l="1"/>
  <c r="N13" i="92"/>
  <c r="D37" i="82" l="1"/>
  <c r="E8" i="82" l="1"/>
  <c r="E9" i="82"/>
  <c r="C9" i="82"/>
  <c r="C8" i="82"/>
  <c r="E48" i="82" l="1"/>
  <c r="E21" i="82" l="1"/>
  <c r="E2" i="82"/>
  <c r="C14" i="82" l="1"/>
  <c r="C15" i="82"/>
  <c r="C13" i="82"/>
  <c r="C12" i="82"/>
  <c r="C11" i="82"/>
  <c r="D10" i="82"/>
  <c r="C7" i="82"/>
  <c r="C6" i="82"/>
  <c r="N7" i="57" l="1"/>
  <c r="N6" i="57"/>
  <c r="C3" i="85" l="1"/>
  <c r="H2" i="50" l="1"/>
</calcChain>
</file>

<file path=xl/sharedStrings.xml><?xml version="1.0" encoding="utf-8"?>
<sst xmlns="http://schemas.openxmlformats.org/spreadsheetml/2006/main" count="993" uniqueCount="435">
  <si>
    <t>所在地</t>
    <rPh sb="0" eb="3">
      <t>ショザイチ</t>
    </rPh>
    <phoneticPr fontId="1"/>
  </si>
  <si>
    <t>〒</t>
    <phoneticPr fontId="1"/>
  </si>
  <si>
    <t>代表者</t>
    <rPh sb="0" eb="3">
      <t>ダイヒョウシャ</t>
    </rPh>
    <phoneticPr fontId="10"/>
  </si>
  <si>
    <t>所在地</t>
    <rPh sb="0" eb="3">
      <t>ショザイチ</t>
    </rPh>
    <phoneticPr fontId="10"/>
  </si>
  <si>
    <t>氏名</t>
    <rPh sb="0" eb="2">
      <t>シメイ</t>
    </rPh>
    <phoneticPr fontId="1"/>
  </si>
  <si>
    <t>作業内容</t>
    <rPh sb="0" eb="2">
      <t>サギョウ</t>
    </rPh>
    <rPh sb="2" eb="4">
      <t>ナイヨウ</t>
    </rPh>
    <phoneticPr fontId="1"/>
  </si>
  <si>
    <t>年月日</t>
    <rPh sb="0" eb="3">
      <t>ネンガッピ</t>
    </rPh>
    <phoneticPr fontId="1"/>
  </si>
  <si>
    <t>備考</t>
    <rPh sb="0" eb="2">
      <t>ビコウ</t>
    </rPh>
    <phoneticPr fontId="1"/>
  </si>
  <si>
    <t>プルダウンメニュー</t>
    <phoneticPr fontId="1"/>
  </si>
  <si>
    <t>フリガナ</t>
  </si>
  <si>
    <t>〒</t>
  </si>
  <si>
    <t>Ｔ　Ｅ　Ｌ</t>
  </si>
  <si>
    <t>Ｅメール
アドレス</t>
  </si>
  <si>
    <t>住所</t>
    <rPh sb="0" eb="1">
      <t>ジュウショ</t>
    </rPh>
    <phoneticPr fontId="10"/>
  </si>
  <si>
    <t>ＦＡＸ</t>
    <phoneticPr fontId="10"/>
  </si>
  <si>
    <t>事業者名</t>
    <rPh sb="0" eb="2">
      <t>ジギョウシャ</t>
    </rPh>
    <rPh sb="2" eb="3">
      <t>ナ</t>
    </rPh>
    <phoneticPr fontId="10"/>
  </si>
  <si>
    <t>有機転換中のほ場の所在地</t>
    <rPh sb="0" eb="1">
      <t>ユウキ</t>
    </rPh>
    <rPh sb="1" eb="3">
      <t>テンカン</t>
    </rPh>
    <rPh sb="3" eb="4">
      <t>ナカ</t>
    </rPh>
    <rPh sb="5" eb="6">
      <t>ジョウ</t>
    </rPh>
    <rPh sb="7" eb="9">
      <t>ショザイ</t>
    </rPh>
    <rPh sb="9" eb="10">
      <t>チ</t>
    </rPh>
    <phoneticPr fontId="10"/>
  </si>
  <si>
    <t>機関名</t>
    <rPh sb="0" eb="3">
      <t>キカンナ</t>
    </rPh>
    <phoneticPr fontId="10"/>
  </si>
  <si>
    <t>様式番号</t>
    <rPh sb="0" eb="2">
      <t>ヨウシキ</t>
    </rPh>
    <rPh sb="2" eb="4">
      <t>バンゴウ</t>
    </rPh>
    <phoneticPr fontId="1"/>
  </si>
  <si>
    <t>様式名</t>
    <rPh sb="0" eb="2">
      <t>ヨウシキ</t>
    </rPh>
    <rPh sb="2" eb="3">
      <t>ナ</t>
    </rPh>
    <phoneticPr fontId="1"/>
  </si>
  <si>
    <t>有機JAS認証</t>
    <rPh sb="0" eb="2">
      <t>ユウキ</t>
    </rPh>
    <rPh sb="5" eb="7">
      <t>ニンショウ</t>
    </rPh>
    <phoneticPr fontId="1"/>
  </si>
  <si>
    <t>申請予定機関</t>
    <rPh sb="0" eb="2">
      <t>シンセイ</t>
    </rPh>
    <rPh sb="2" eb="4">
      <t>ヨテイ</t>
    </rPh>
    <rPh sb="4" eb="6">
      <t>キカン</t>
    </rPh>
    <phoneticPr fontId="10"/>
  </si>
  <si>
    <t>３　転換中の有機農産物</t>
    <rPh sb="2" eb="4">
      <t>テンカン</t>
    </rPh>
    <rPh sb="4" eb="5">
      <t>ナカ</t>
    </rPh>
    <rPh sb="6" eb="8">
      <t>ユウキ</t>
    </rPh>
    <rPh sb="8" eb="11">
      <t>ノウサンブツ</t>
    </rPh>
    <phoneticPr fontId="10"/>
  </si>
  <si>
    <t>２　有機ＪＡＳ転換計画（実績）</t>
    <rPh sb="2" eb="4">
      <t>ユウキ</t>
    </rPh>
    <rPh sb="7" eb="9">
      <t>テンカン</t>
    </rPh>
    <rPh sb="9" eb="11">
      <t>ケイカク</t>
    </rPh>
    <rPh sb="12" eb="14">
      <t>ジッセキ</t>
    </rPh>
    <phoneticPr fontId="10"/>
  </si>
  <si>
    <t>提出日</t>
    <rPh sb="0" eb="2">
      <t>テイシュツ</t>
    </rPh>
    <rPh sb="2" eb="3">
      <t>ヒ</t>
    </rPh>
    <phoneticPr fontId="1"/>
  </si>
  <si>
    <t>１．提出書類様式一覧</t>
    <rPh sb="2" eb="4">
      <t>テイシュツ</t>
    </rPh>
    <rPh sb="4" eb="6">
      <t>ショルイ</t>
    </rPh>
    <rPh sb="6" eb="8">
      <t>ヨウシキ</t>
    </rPh>
    <rPh sb="8" eb="10">
      <t>イチラン</t>
    </rPh>
    <phoneticPr fontId="1"/>
  </si>
  <si>
    <t>文書名</t>
    <rPh sb="0" eb="2">
      <t>ブンショ</t>
    </rPh>
    <rPh sb="2" eb="3">
      <t>ナ</t>
    </rPh>
    <phoneticPr fontId="1"/>
  </si>
  <si>
    <t>有機転換事業計画（実績）書</t>
    <rPh sb="0" eb="2">
      <t>ユウキ</t>
    </rPh>
    <rPh sb="2" eb="4">
      <t>テンカン</t>
    </rPh>
    <rPh sb="4" eb="6">
      <t>ジギョウ</t>
    </rPh>
    <rPh sb="6" eb="8">
      <t>ケイカク</t>
    </rPh>
    <rPh sb="9" eb="11">
      <t>ジッセキ</t>
    </rPh>
    <rPh sb="12" eb="13">
      <t>ショ</t>
    </rPh>
    <phoneticPr fontId="1"/>
  </si>
  <si>
    <t>２．　添付書類</t>
    <rPh sb="3" eb="5">
      <t>テンプ</t>
    </rPh>
    <rPh sb="5" eb="7">
      <t>ショルイ</t>
    </rPh>
    <phoneticPr fontId="1"/>
  </si>
  <si>
    <t>　（生産者・団体　→　協議会）</t>
  </si>
  <si>
    <t>３．事業計画変更時に提出する書類</t>
    <rPh sb="2" eb="4">
      <t>ジギョウ</t>
    </rPh>
    <rPh sb="4" eb="6">
      <t>ケイカク</t>
    </rPh>
    <rPh sb="6" eb="8">
      <t>ヘンコウ</t>
    </rPh>
    <rPh sb="8" eb="9">
      <t>ジ</t>
    </rPh>
    <rPh sb="10" eb="12">
      <t>テイシュツ</t>
    </rPh>
    <rPh sb="14" eb="16">
      <t>ショルイ</t>
    </rPh>
    <phoneticPr fontId="1"/>
  </si>
  <si>
    <t>ｶﾌﾞｼｷｶﾞｲｼｬ　ﾐﾔｻﾞｷ</t>
    <phoneticPr fontId="1"/>
  </si>
  <si>
    <t>ﾀﾞｲﾋｮｳﾄﾘｼﾏﾘﾔｸ</t>
    <phoneticPr fontId="1"/>
  </si>
  <si>
    <t>ﾐﾔｻﾞｷ　ﾀﾛｳ</t>
    <phoneticPr fontId="1"/>
  </si>
  <si>
    <t>hanako-miyazaki@pref.miyazaki.lg.jp</t>
    <phoneticPr fontId="1"/>
  </si>
  <si>
    <t>宮崎　太郎</t>
    <rPh sb="3" eb="5">
      <t>タロウ</t>
    </rPh>
    <phoneticPr fontId="1"/>
  </si>
  <si>
    <t>株式会社　宮崎</t>
    <phoneticPr fontId="1"/>
  </si>
  <si>
    <t>代表取締役</t>
    <phoneticPr fontId="1"/>
  </si>
  <si>
    <t>１　申請する生産者・団体に関する情報</t>
    <rPh sb="2" eb="4">
      <t>シンセイ</t>
    </rPh>
    <rPh sb="6" eb="9">
      <t>セイサンシャ</t>
    </rPh>
    <rPh sb="10" eb="12">
      <t>ダンタイ</t>
    </rPh>
    <rPh sb="12" eb="13">
      <t>カン</t>
    </rPh>
    <rPh sb="15" eb="17">
      <t>ジョウホウ</t>
    </rPh>
    <phoneticPr fontId="10"/>
  </si>
  <si>
    <t>基本情報入力シート</t>
    <rPh sb="0" eb="2">
      <t>キホン</t>
    </rPh>
    <rPh sb="2" eb="4">
      <t>ジョウホウ</t>
    </rPh>
    <rPh sb="4" eb="6">
      <t>ニュウリョク</t>
    </rPh>
    <phoneticPr fontId="1"/>
  </si>
  <si>
    <t>記</t>
    <rPh sb="0" eb="1">
      <t>キ</t>
    </rPh>
    <phoneticPr fontId="1"/>
  </si>
  <si>
    <t>交付申請者　→　協議会</t>
    <rPh sb="0" eb="2">
      <t>コウフ</t>
    </rPh>
    <rPh sb="2" eb="5">
      <t>シンセイシャ</t>
    </rPh>
    <rPh sb="8" eb="11">
      <t>キョウギカイ</t>
    </rPh>
    <phoneticPr fontId="10"/>
  </si>
  <si>
    <t>金融機関名</t>
    <rPh sb="0" eb="3">
      <t>キンユウキカン</t>
    </rPh>
    <rPh sb="3" eb="4">
      <t>ナ</t>
    </rPh>
    <phoneticPr fontId="1"/>
  </si>
  <si>
    <t>金融機関コード</t>
    <rPh sb="0" eb="1">
      <t>キンユウ</t>
    </rPh>
    <rPh sb="1" eb="3">
      <t>キカン</t>
    </rPh>
    <phoneticPr fontId="10"/>
  </si>
  <si>
    <t>支店名</t>
    <rPh sb="0" eb="1">
      <t>シテン</t>
    </rPh>
    <rPh sb="1" eb="2">
      <t>ナ</t>
    </rPh>
    <phoneticPr fontId="1"/>
  </si>
  <si>
    <t>店番号</t>
    <rPh sb="0" eb="3">
      <t>ミセバンゴウ</t>
    </rPh>
    <phoneticPr fontId="1"/>
  </si>
  <si>
    <t>口座種類</t>
    <rPh sb="0" eb="1">
      <t>コウザ</t>
    </rPh>
    <rPh sb="1" eb="3">
      <t>シュルイ</t>
    </rPh>
    <phoneticPr fontId="10"/>
  </si>
  <si>
    <t>口座番号</t>
    <rPh sb="0" eb="2">
      <t>コウザ</t>
    </rPh>
    <rPh sb="2" eb="4">
      <t>バンゴウ</t>
    </rPh>
    <phoneticPr fontId="1"/>
  </si>
  <si>
    <t>口座名義</t>
    <rPh sb="0" eb="1">
      <t>コウザ</t>
    </rPh>
    <rPh sb="1" eb="3">
      <t>メイギ</t>
    </rPh>
    <phoneticPr fontId="10"/>
  </si>
  <si>
    <t>事業者名</t>
    <rPh sb="0" eb="2">
      <t>ジギョウ</t>
    </rPh>
    <rPh sb="2" eb="3">
      <t>シャ</t>
    </rPh>
    <rPh sb="3" eb="4">
      <t>ナ</t>
    </rPh>
    <phoneticPr fontId="1"/>
  </si>
  <si>
    <t>*様式番号</t>
    <rPh sb="1" eb="3">
      <t>ヨウシキ</t>
    </rPh>
    <rPh sb="3" eb="5">
      <t>バンゴウ</t>
    </rPh>
    <phoneticPr fontId="1"/>
  </si>
  <si>
    <t>申請者</t>
    <rPh sb="0" eb="3">
      <t>シンセイシャ</t>
    </rPh>
    <phoneticPr fontId="1"/>
  </si>
  <si>
    <t>提出</t>
    <rPh sb="0" eb="2">
      <t>テイシュツ</t>
    </rPh>
    <phoneticPr fontId="1"/>
  </si>
  <si>
    <t>必要に応じて行の追加や削除をしてください</t>
    <rPh sb="0" eb="2">
      <t>ヒツヨウ</t>
    </rPh>
    <rPh sb="3" eb="4">
      <t>オウ</t>
    </rPh>
    <rPh sb="6" eb="7">
      <t>ギョウ</t>
    </rPh>
    <rPh sb="8" eb="10">
      <t>ツイカ</t>
    </rPh>
    <rPh sb="11" eb="13">
      <t>サクジョ</t>
    </rPh>
    <phoneticPr fontId="1"/>
  </si>
  <si>
    <t>これは参考様式です　実施主体独自に作成したものがあればそれでも結構です</t>
    <rPh sb="3" eb="5">
      <t>サンコウ</t>
    </rPh>
    <rPh sb="5" eb="7">
      <t>ヨウシキ</t>
    </rPh>
    <rPh sb="10" eb="12">
      <t>ジッシ</t>
    </rPh>
    <rPh sb="12" eb="14">
      <t>シュタイ</t>
    </rPh>
    <rPh sb="14" eb="16">
      <t>ドクジ</t>
    </rPh>
    <rPh sb="17" eb="19">
      <t>サクセイ</t>
    </rPh>
    <rPh sb="31" eb="33">
      <t>ケッコウ</t>
    </rPh>
    <phoneticPr fontId="1"/>
  </si>
  <si>
    <t>代表者名</t>
    <rPh sb="0" eb="3">
      <t>ダイヒョウシャ</t>
    </rPh>
    <rPh sb="3" eb="4">
      <t>メイ</t>
    </rPh>
    <phoneticPr fontId="1"/>
  </si>
  <si>
    <t>ほ場
番号</t>
    <rPh sb="1" eb="2">
      <t>ジョウ</t>
    </rPh>
    <rPh sb="3" eb="5">
      <t>バンゴウ</t>
    </rPh>
    <phoneticPr fontId="1"/>
  </si>
  <si>
    <t>合計面積（ａ）</t>
    <rPh sb="0" eb="2">
      <t>ゴウケイ</t>
    </rPh>
    <rPh sb="2" eb="4">
      <t>メンセキ</t>
    </rPh>
    <phoneticPr fontId="1"/>
  </si>
  <si>
    <t>構成員名簿</t>
    <rPh sb="0" eb="3">
      <t>コウセイイン</t>
    </rPh>
    <rPh sb="3" eb="5">
      <t>メイボ</t>
    </rPh>
    <phoneticPr fontId="1"/>
  </si>
  <si>
    <t>１　名称（事業実施主体名）</t>
    <rPh sb="2" eb="4">
      <t>メイショウ</t>
    </rPh>
    <rPh sb="5" eb="7">
      <t>ジギョウ</t>
    </rPh>
    <rPh sb="7" eb="9">
      <t>ジッシ</t>
    </rPh>
    <rPh sb="9" eb="11">
      <t>シュタイ</t>
    </rPh>
    <rPh sb="11" eb="12">
      <t>メイ</t>
    </rPh>
    <phoneticPr fontId="1"/>
  </si>
  <si>
    <t>２　代表者名</t>
    <rPh sb="2" eb="5">
      <t>ダイヒョウシャ</t>
    </rPh>
    <rPh sb="5" eb="6">
      <t>メイ</t>
    </rPh>
    <phoneticPr fontId="1"/>
  </si>
  <si>
    <t>３　設立年月日</t>
    <rPh sb="2" eb="4">
      <t>セツリツ</t>
    </rPh>
    <rPh sb="4" eb="7">
      <t>ネンガッピ</t>
    </rPh>
    <phoneticPr fontId="1"/>
  </si>
  <si>
    <t>４　構成員</t>
    <rPh sb="2" eb="5">
      <t>コウセイイン</t>
    </rPh>
    <phoneticPr fontId="1"/>
  </si>
  <si>
    <t>№</t>
    <phoneticPr fontId="1"/>
  </si>
  <si>
    <t>役職</t>
    <rPh sb="0" eb="2">
      <t>ヤクショク</t>
    </rPh>
    <phoneticPr fontId="1"/>
  </si>
  <si>
    <t>認証
済み</t>
    <rPh sb="3" eb="4">
      <t>ズ</t>
    </rPh>
    <phoneticPr fontId="1"/>
  </si>
  <si>
    <t>申請中</t>
    <rPh sb="0" eb="3">
      <t>シンセイチュウ</t>
    </rPh>
    <phoneticPr fontId="1"/>
  </si>
  <si>
    <t>申請</t>
    <phoneticPr fontId="1"/>
  </si>
  <si>
    <t>予定</t>
    <rPh sb="0" eb="2">
      <t>ヨテイ</t>
    </rPh>
    <phoneticPr fontId="1"/>
  </si>
  <si>
    <t>※「有機JAS認証」欄は、それぞれ該当する欄に〇印をプルダウンより入力すること。</t>
    <rPh sb="2" eb="4">
      <t>ユウキ</t>
    </rPh>
    <rPh sb="7" eb="9">
      <t>ニンショウ</t>
    </rPh>
    <rPh sb="10" eb="11">
      <t>ラン</t>
    </rPh>
    <rPh sb="17" eb="19">
      <t>ガイトウ</t>
    </rPh>
    <rPh sb="21" eb="22">
      <t>ラン</t>
    </rPh>
    <rPh sb="24" eb="25">
      <t>ジルシ</t>
    </rPh>
    <rPh sb="33" eb="35">
      <t>ニュウリョク</t>
    </rPh>
    <phoneticPr fontId="1"/>
  </si>
  <si>
    <t>〇</t>
    <phoneticPr fontId="1"/>
  </si>
  <si>
    <t>認証区分</t>
    <rPh sb="0" eb="2">
      <t>ニンショウ</t>
    </rPh>
    <rPh sb="2" eb="4">
      <t>クブン</t>
    </rPh>
    <phoneticPr fontId="1"/>
  </si>
  <si>
    <t>ほ場区分</t>
    <rPh sb="1" eb="2">
      <t>ジョウ</t>
    </rPh>
    <rPh sb="2" eb="4">
      <t>クブン</t>
    </rPh>
    <phoneticPr fontId="1"/>
  </si>
  <si>
    <t>土地利用型</t>
    <rPh sb="0" eb="2">
      <t>トチ</t>
    </rPh>
    <rPh sb="2" eb="4">
      <t>リヨウ</t>
    </rPh>
    <rPh sb="4" eb="5">
      <t>カタ</t>
    </rPh>
    <phoneticPr fontId="1"/>
  </si>
  <si>
    <t>園芸（露地）</t>
    <rPh sb="0" eb="2">
      <t>エンゲイ</t>
    </rPh>
    <rPh sb="3" eb="5">
      <t>ロジ</t>
    </rPh>
    <phoneticPr fontId="1"/>
  </si>
  <si>
    <t>園芸（施設）</t>
    <rPh sb="0" eb="2">
      <t>エンゲイ</t>
    </rPh>
    <rPh sb="3" eb="5">
      <t>シセツ</t>
    </rPh>
    <phoneticPr fontId="1"/>
  </si>
  <si>
    <t>３　格付け担当者</t>
    <rPh sb="2" eb="4">
      <t>カクヅ</t>
    </rPh>
    <rPh sb="5" eb="8">
      <t>タントウシャ</t>
    </rPh>
    <phoneticPr fontId="1"/>
  </si>
  <si>
    <t>ほ場番号</t>
    <rPh sb="1" eb="2">
      <t>ジョウ</t>
    </rPh>
    <rPh sb="2" eb="4">
      <t>バンゴウ</t>
    </rPh>
    <phoneticPr fontId="1"/>
  </si>
  <si>
    <t>ほ場面積</t>
    <rPh sb="1" eb="2">
      <t>ジョウ</t>
    </rPh>
    <rPh sb="2" eb="4">
      <t>メンセキ</t>
    </rPh>
    <phoneticPr fontId="1"/>
  </si>
  <si>
    <t>作成日</t>
    <rPh sb="0" eb="2">
      <t>サクセイ</t>
    </rPh>
    <rPh sb="2" eb="3">
      <t>ヒ</t>
    </rPh>
    <phoneticPr fontId="1"/>
  </si>
  <si>
    <t>作成者</t>
    <rPh sb="0" eb="2">
      <t>サクセイ</t>
    </rPh>
    <rPh sb="2" eb="3">
      <t>シャ</t>
    </rPh>
    <phoneticPr fontId="1"/>
  </si>
  <si>
    <t>参考様式２</t>
    <rPh sb="0" eb="2">
      <t>サンコウ</t>
    </rPh>
    <rPh sb="2" eb="4">
      <t>ヨウシキ</t>
    </rPh>
    <phoneticPr fontId="10"/>
  </si>
  <si>
    <t>様式第２号－別添１</t>
    <rPh sb="0" eb="2">
      <t>ヨウシキ</t>
    </rPh>
    <rPh sb="2" eb="3">
      <t>ダイ</t>
    </rPh>
    <rPh sb="4" eb="5">
      <t>ゴウ</t>
    </rPh>
    <rPh sb="6" eb="8">
      <t>ベッテン</t>
    </rPh>
    <phoneticPr fontId="1"/>
  </si>
  <si>
    <t>変更申請書</t>
    <rPh sb="0" eb="2">
      <t>ヘンコウ</t>
    </rPh>
    <rPh sb="2" eb="5">
      <t>シンセイショ</t>
    </rPh>
    <phoneticPr fontId="1"/>
  </si>
  <si>
    <t>２．変更理由</t>
    <rPh sb="2" eb="4">
      <t>ヘンコウ</t>
    </rPh>
    <rPh sb="4" eb="6">
      <t>リユウ</t>
    </rPh>
    <phoneticPr fontId="1"/>
  </si>
  <si>
    <t>計画変更時</t>
    <rPh sb="0" eb="2">
      <t>ケイカク</t>
    </rPh>
    <rPh sb="2" eb="4">
      <t>ヘンコウ</t>
    </rPh>
    <rPh sb="4" eb="5">
      <t>ジ</t>
    </rPh>
    <phoneticPr fontId="1"/>
  </si>
  <si>
    <t>計画廃止時</t>
    <rPh sb="0" eb="2">
      <t>ケイカク</t>
    </rPh>
    <rPh sb="2" eb="4">
      <t>ハイシ</t>
    </rPh>
    <rPh sb="4" eb="5">
      <t>ジ</t>
    </rPh>
    <phoneticPr fontId="1"/>
  </si>
  <si>
    <t>様式第４号</t>
    <rPh sb="0" eb="2">
      <t>ヨウシキ</t>
    </rPh>
    <rPh sb="2" eb="3">
      <t>ダイ</t>
    </rPh>
    <rPh sb="4" eb="5">
      <t>ゴウ</t>
    </rPh>
    <phoneticPr fontId="1"/>
  </si>
  <si>
    <t>様式第３号</t>
    <rPh sb="0" eb="2">
      <t>ヨウシキ</t>
    </rPh>
    <rPh sb="2" eb="3">
      <t>ダイ</t>
    </rPh>
    <rPh sb="4" eb="5">
      <t>ゴウ</t>
    </rPh>
    <phoneticPr fontId="1"/>
  </si>
  <si>
    <t>事業廃止届</t>
    <rPh sb="0" eb="2">
      <t>ジギョウ</t>
    </rPh>
    <rPh sb="2" eb="4">
      <t>ハイシ</t>
    </rPh>
    <rPh sb="4" eb="5">
      <t>トドケ</t>
    </rPh>
    <phoneticPr fontId="1"/>
  </si>
  <si>
    <t>１．　廃止理由</t>
    <rPh sb="3" eb="5">
      <t>ハイシ</t>
    </rPh>
    <rPh sb="5" eb="7">
      <t>リユウ</t>
    </rPh>
    <phoneticPr fontId="1"/>
  </si>
  <si>
    <t>４．事業廃止時の手続き</t>
    <rPh sb="2" eb="4">
      <t>ジギョウ</t>
    </rPh>
    <rPh sb="4" eb="6">
      <t>ハイシ</t>
    </rPh>
    <rPh sb="6" eb="7">
      <t>ジ</t>
    </rPh>
    <rPh sb="8" eb="10">
      <t>テツヅ</t>
    </rPh>
    <phoneticPr fontId="1"/>
  </si>
  <si>
    <t xml:space="preserve">
＊協議会での情報の取り扱いについて
　提出頂いた当該情報は、補助金の交付に必要な情報としてのみ取り扱い、目的外への情報流用無きよう
　管理致します。</t>
    <rPh sb="2" eb="5">
      <t>キョウギカイ</t>
    </rPh>
    <rPh sb="7" eb="9">
      <t>ジョウホウ</t>
    </rPh>
    <rPh sb="10" eb="11">
      <t>ト</t>
    </rPh>
    <rPh sb="12" eb="13">
      <t>アツカ</t>
    </rPh>
    <rPh sb="20" eb="22">
      <t>テイシュツ</t>
    </rPh>
    <rPh sb="22" eb="23">
      <t>イタダ</t>
    </rPh>
    <rPh sb="25" eb="27">
      <t>トウガイ</t>
    </rPh>
    <rPh sb="27" eb="29">
      <t>ジョウホウ</t>
    </rPh>
    <rPh sb="31" eb="34">
      <t>ホジョキン</t>
    </rPh>
    <rPh sb="35" eb="37">
      <t>コウフ</t>
    </rPh>
    <rPh sb="38" eb="40">
      <t>ヒツヨウ</t>
    </rPh>
    <rPh sb="41" eb="43">
      <t>ジョウホウ</t>
    </rPh>
    <rPh sb="48" eb="49">
      <t>ト</t>
    </rPh>
    <rPh sb="50" eb="51">
      <t>アツカ</t>
    </rPh>
    <rPh sb="53" eb="56">
      <t>モクテキガイ</t>
    </rPh>
    <rPh sb="58" eb="60">
      <t>ジョウホウ</t>
    </rPh>
    <rPh sb="60" eb="62">
      <t>リュウヨウ</t>
    </rPh>
    <rPh sb="62" eb="63">
      <t>ナ</t>
    </rPh>
    <rPh sb="68" eb="70">
      <t>カンリ</t>
    </rPh>
    <rPh sb="70" eb="71">
      <t>イタ</t>
    </rPh>
    <phoneticPr fontId="1"/>
  </si>
  <si>
    <t>申請者　→　協議会</t>
    <rPh sb="0" eb="3">
      <t>シンセイシャ</t>
    </rPh>
    <rPh sb="6" eb="9">
      <t>キョウギカイ</t>
    </rPh>
    <phoneticPr fontId="10"/>
  </si>
  <si>
    <t>様式第３号</t>
    <rPh sb="0" eb="2">
      <t>ヨウシキ</t>
    </rPh>
    <rPh sb="2" eb="3">
      <t>ダイ</t>
    </rPh>
    <rPh sb="4" eb="5">
      <t>ゴウ</t>
    </rPh>
    <phoneticPr fontId="1"/>
  </si>
  <si>
    <t>様式第４号</t>
    <rPh sb="0" eb="2">
      <t>ヨウシキ</t>
    </rPh>
    <rPh sb="2" eb="3">
      <t>ダイ</t>
    </rPh>
    <rPh sb="4" eb="5">
      <t>ゴウ</t>
    </rPh>
    <phoneticPr fontId="1"/>
  </si>
  <si>
    <t>様式第２号ー２－１</t>
    <rPh sb="0" eb="2">
      <t>ヨウシキ</t>
    </rPh>
    <rPh sb="2" eb="3">
      <t>ダイ</t>
    </rPh>
    <rPh sb="4" eb="5">
      <t>ゴウ</t>
    </rPh>
    <phoneticPr fontId="10"/>
  </si>
  <si>
    <t xml:space="preserve"> *変更内容は、変更前後の比較が出来る様に記述すること。</t>
    <rPh sb="19" eb="20">
      <t>ヨウ</t>
    </rPh>
    <rPh sb="21" eb="23">
      <t>キジュツ</t>
    </rPh>
    <phoneticPr fontId="1"/>
  </si>
  <si>
    <t>【協議会事務局　記入欄】</t>
  </si>
  <si>
    <t>　□廃止届に伴う、補助金管理表への記入
　□「受理台帳」への記入</t>
    <rPh sb="2" eb="4">
      <t>ハイシ</t>
    </rPh>
    <rPh sb="4" eb="5">
      <t>トドケ</t>
    </rPh>
    <rPh sb="6" eb="7">
      <t>トモナ</t>
    </rPh>
    <rPh sb="9" eb="12">
      <t>ホジョキン</t>
    </rPh>
    <rPh sb="12" eb="15">
      <t>カンリヒョウ</t>
    </rPh>
    <rPh sb="17" eb="19">
      <t>キニュウ</t>
    </rPh>
    <rPh sb="23" eb="25">
      <t>ジュリ</t>
    </rPh>
    <rPh sb="25" eb="27">
      <t>ダイチョウ</t>
    </rPh>
    <rPh sb="30" eb="32">
      <t>キニュウ</t>
    </rPh>
    <phoneticPr fontId="1"/>
  </si>
  <si>
    <t>880-0001</t>
    <phoneticPr fontId="1"/>
  </si>
  <si>
    <t>宮崎県宮崎市</t>
    <rPh sb="0" eb="3">
      <t>ミヤザキケン</t>
    </rPh>
    <rPh sb="3" eb="6">
      <t>ミヤザキシ</t>
    </rPh>
    <phoneticPr fontId="1"/>
  </si>
  <si>
    <t>補助金　振込先口座情報</t>
    <rPh sb="0" eb="3">
      <t>ホジョキン</t>
    </rPh>
    <rPh sb="4" eb="6">
      <t>フリコミ</t>
    </rPh>
    <rPh sb="6" eb="7">
      <t>サキ</t>
    </rPh>
    <rPh sb="7" eb="9">
      <t>コウザ</t>
    </rPh>
    <rPh sb="9" eb="11">
      <t>ジョウホウ</t>
    </rPh>
    <phoneticPr fontId="1"/>
  </si>
  <si>
    <t>0985-99-9999</t>
    <phoneticPr fontId="1"/>
  </si>
  <si>
    <t>0985-11-1111</t>
    <phoneticPr fontId="1"/>
  </si>
  <si>
    <t>　□不足書類の有無チェック→□不足書類・修正なし　□不足書類・修正あり
　□「受理台帳」への記入</t>
    <rPh sb="2" eb="4">
      <t>フソク</t>
    </rPh>
    <rPh sb="4" eb="6">
      <t>ショルイ</t>
    </rPh>
    <rPh sb="7" eb="9">
      <t>ウム</t>
    </rPh>
    <rPh sb="15" eb="17">
      <t>フソク</t>
    </rPh>
    <rPh sb="17" eb="19">
      <t>ショルイ</t>
    </rPh>
    <rPh sb="20" eb="22">
      <t>シュウセイ</t>
    </rPh>
    <rPh sb="26" eb="28">
      <t>フソク</t>
    </rPh>
    <rPh sb="28" eb="30">
      <t>ショルイ</t>
    </rPh>
    <rPh sb="31" eb="33">
      <t>シュウセイ</t>
    </rPh>
    <rPh sb="39" eb="41">
      <t>ジュリ</t>
    </rPh>
    <rPh sb="41" eb="43">
      <t>ダイチョウ</t>
    </rPh>
    <rPh sb="46" eb="48">
      <t>キニュウ</t>
    </rPh>
    <phoneticPr fontId="1"/>
  </si>
  <si>
    <t>受理番号</t>
    <rPh sb="0" eb="2">
      <t>ジュリ</t>
    </rPh>
    <rPh sb="2" eb="4">
      <t>バンゴウ</t>
    </rPh>
    <phoneticPr fontId="1"/>
  </si>
  <si>
    <t>参考様式２</t>
    <rPh sb="0" eb="2">
      <t>サンコウ</t>
    </rPh>
    <rPh sb="2" eb="4">
      <t>ヨウシキ</t>
    </rPh>
    <phoneticPr fontId="1"/>
  </si>
  <si>
    <t xml:space="preserve">１．変更内容  </t>
    <rPh sb="2" eb="4">
      <t>ヘンコウ</t>
    </rPh>
    <rPh sb="4" eb="6">
      <t>ナイヨウ</t>
    </rPh>
    <phoneticPr fontId="1"/>
  </si>
  <si>
    <t>性別</t>
    <rPh sb="0" eb="2">
      <t>セイベツ</t>
    </rPh>
    <phoneticPr fontId="1"/>
  </si>
  <si>
    <t>有機JAS認証</t>
    <rPh sb="0" eb="2">
      <t>ユウキ</t>
    </rPh>
    <rPh sb="5" eb="7">
      <t>ニンショウ</t>
    </rPh>
    <phoneticPr fontId="1"/>
  </si>
  <si>
    <t>男</t>
    <rPh sb="0" eb="1">
      <t>オトコ</t>
    </rPh>
    <phoneticPr fontId="1"/>
  </si>
  <si>
    <t>女</t>
    <rPh sb="0" eb="1">
      <t>オンナ</t>
    </rPh>
    <phoneticPr fontId="1"/>
  </si>
  <si>
    <t>様式第２号－２－１</t>
    <rPh sb="0" eb="2">
      <t>ヨウシキ</t>
    </rPh>
    <rPh sb="2" eb="3">
      <t>ダイ</t>
    </rPh>
    <rPh sb="4" eb="5">
      <t>ゴウ</t>
    </rPh>
    <phoneticPr fontId="1"/>
  </si>
  <si>
    <t>＊このシートに入力された基本情報は、各様式にリンクされます。</t>
    <rPh sb="7" eb="9">
      <t>ニュウリョク</t>
    </rPh>
    <rPh sb="12" eb="16">
      <t>キホンジョウホウ</t>
    </rPh>
    <rPh sb="18" eb="19">
      <t>カク</t>
    </rPh>
    <rPh sb="19" eb="21">
      <t>ヨウシキ</t>
    </rPh>
    <phoneticPr fontId="1"/>
  </si>
  <si>
    <t>提出日</t>
    <rPh sb="0" eb="2">
      <t>テイシュツ</t>
    </rPh>
    <rPh sb="2" eb="3">
      <t>ヒ</t>
    </rPh>
    <phoneticPr fontId="1"/>
  </si>
  <si>
    <t>提出日</t>
    <rPh sb="0" eb="2">
      <t>テイシュツ</t>
    </rPh>
    <rPh sb="2" eb="3">
      <t>ビ</t>
    </rPh>
    <phoneticPr fontId="1"/>
  </si>
  <si>
    <t>洗浄・清掃方法</t>
    <rPh sb="0" eb="2">
      <t>センジョウ</t>
    </rPh>
    <rPh sb="3" eb="5">
      <t>セイソウ</t>
    </rPh>
    <rPh sb="5" eb="7">
      <t>ホウホウ</t>
    </rPh>
    <phoneticPr fontId="1"/>
  </si>
  <si>
    <t>種子・苗／資材</t>
    <rPh sb="0" eb="2">
      <t>シュシ</t>
    </rPh>
    <rPh sb="3" eb="4">
      <t>ナエ</t>
    </rPh>
    <rPh sb="5" eb="7">
      <t>シザイ</t>
    </rPh>
    <phoneticPr fontId="1"/>
  </si>
  <si>
    <t>名称</t>
    <rPh sb="0" eb="2">
      <t>メイショウ</t>
    </rPh>
    <phoneticPr fontId="1"/>
  </si>
  <si>
    <t>使用機械・器具</t>
    <rPh sb="0" eb="2">
      <t>シヨウ</t>
    </rPh>
    <rPh sb="2" eb="4">
      <t>キカイ</t>
    </rPh>
    <rPh sb="5" eb="7">
      <t>キグ</t>
    </rPh>
    <phoneticPr fontId="1"/>
  </si>
  <si>
    <t>数量</t>
    <rPh sb="0" eb="2">
      <t>スウリョウ</t>
    </rPh>
    <phoneticPr fontId="1"/>
  </si>
  <si>
    <t>２　生産行程管理責任者</t>
    <rPh sb="2" eb="4">
      <t>セイサン</t>
    </rPh>
    <rPh sb="4" eb="6">
      <t>コウテイ</t>
    </rPh>
    <rPh sb="6" eb="8">
      <t>カンリ</t>
    </rPh>
    <rPh sb="8" eb="11">
      <t>セキニンシャ</t>
    </rPh>
    <phoneticPr fontId="1"/>
  </si>
  <si>
    <t>生産品目</t>
    <rPh sb="0" eb="2">
      <t>セイサン</t>
    </rPh>
    <rPh sb="2" eb="4">
      <t>ヒンモク</t>
    </rPh>
    <phoneticPr fontId="1"/>
  </si>
  <si>
    <t>収穫量</t>
    <rPh sb="0" eb="3">
      <t>シュウカクリョウ</t>
    </rPh>
    <phoneticPr fontId="1"/>
  </si>
  <si>
    <t>出荷先</t>
    <rPh sb="0" eb="3">
      <t>シュッカサキ</t>
    </rPh>
    <phoneticPr fontId="1"/>
  </si>
  <si>
    <t>500kg</t>
    <phoneticPr fontId="1"/>
  </si>
  <si>
    <t>JA</t>
    <phoneticPr fontId="1"/>
  </si>
  <si>
    <t>*欄が足りない場合は、行を追加下さい。</t>
    <rPh sb="1" eb="2">
      <t>ラン</t>
    </rPh>
    <rPh sb="3" eb="4">
      <t>タ</t>
    </rPh>
    <rPh sb="7" eb="9">
      <t>バアイ</t>
    </rPh>
    <rPh sb="11" eb="12">
      <t>ギョウ</t>
    </rPh>
    <rPh sb="13" eb="15">
      <t>ツイカ</t>
    </rPh>
    <rPh sb="15" eb="16">
      <t>クダ</t>
    </rPh>
    <phoneticPr fontId="1"/>
  </si>
  <si>
    <t>４　生産行程管理履歴</t>
    <rPh sb="2" eb="4">
      <t>セイサン</t>
    </rPh>
    <rPh sb="4" eb="6">
      <t>コウテイ</t>
    </rPh>
    <rPh sb="6" eb="8">
      <t>カンリ</t>
    </rPh>
    <rPh sb="8" eb="10">
      <t>リレキ</t>
    </rPh>
    <phoneticPr fontId="1"/>
  </si>
  <si>
    <t>誓約書</t>
    <rPh sb="0" eb="3">
      <t>セイヤクショ</t>
    </rPh>
    <phoneticPr fontId="1"/>
  </si>
  <si>
    <t>転換期間</t>
    <rPh sb="0" eb="2">
      <t>テンカン</t>
    </rPh>
    <rPh sb="2" eb="4">
      <t>キカン</t>
    </rPh>
    <phoneticPr fontId="1"/>
  </si>
  <si>
    <t>有機的管理ほ場</t>
    <rPh sb="0" eb="2">
      <t>ユウキ</t>
    </rPh>
    <rPh sb="2" eb="3">
      <t>テキ</t>
    </rPh>
    <rPh sb="3" eb="5">
      <t>カンリ</t>
    </rPh>
    <rPh sb="6" eb="7">
      <t>ジョウ</t>
    </rPh>
    <phoneticPr fontId="1"/>
  </si>
  <si>
    <t>認証取得済</t>
    <rPh sb="0" eb="2">
      <t>ニンショウ</t>
    </rPh>
    <rPh sb="2" eb="4">
      <t>シュトク</t>
    </rPh>
    <rPh sb="4" eb="5">
      <t>スミ</t>
    </rPh>
    <phoneticPr fontId="1"/>
  </si>
  <si>
    <t>初回認証取得日</t>
    <rPh sb="0" eb="2">
      <t>ショカイ</t>
    </rPh>
    <rPh sb="2" eb="4">
      <t>ニンショウ</t>
    </rPh>
    <rPh sb="4" eb="6">
      <t>シュトク</t>
    </rPh>
    <rPh sb="6" eb="7">
      <t>ヒ</t>
    </rPh>
    <phoneticPr fontId="1"/>
  </si>
  <si>
    <t>認証番号</t>
    <rPh sb="0" eb="2">
      <t>ニンショウ</t>
    </rPh>
    <rPh sb="2" eb="4">
      <t>バンゴウ</t>
    </rPh>
    <phoneticPr fontId="1"/>
  </si>
  <si>
    <t>ほ場面積［a］</t>
    <rPh sb="1" eb="2">
      <t>ジョウ</t>
    </rPh>
    <rPh sb="2" eb="4">
      <t>メンセキ</t>
    </rPh>
    <phoneticPr fontId="1"/>
  </si>
  <si>
    <t>経営面積
［a］</t>
    <rPh sb="0" eb="2">
      <t>ケイエイ</t>
    </rPh>
    <rPh sb="2" eb="4">
      <t>メンセキ</t>
    </rPh>
    <phoneticPr fontId="1"/>
  </si>
  <si>
    <t>４　補助申請額</t>
    <rPh sb="2" eb="4">
      <t>ホジョ</t>
    </rPh>
    <rPh sb="4" eb="7">
      <t>シンセイガク</t>
    </rPh>
    <phoneticPr fontId="10"/>
  </si>
  <si>
    <t>補助申請額</t>
    <rPh sb="0" eb="2">
      <t>ホジョ</t>
    </rPh>
    <rPh sb="2" eb="5">
      <t>シンセイガク</t>
    </rPh>
    <phoneticPr fontId="1"/>
  </si>
  <si>
    <t>計</t>
    <rPh sb="0" eb="1">
      <t>ケイ</t>
    </rPh>
    <phoneticPr fontId="1"/>
  </si>
  <si>
    <t>収穫量</t>
    <rPh sb="0" eb="3">
      <t>シュウカクリョウ</t>
    </rPh>
    <phoneticPr fontId="1"/>
  </si>
  <si>
    <t>主な出荷先</t>
    <rPh sb="0" eb="1">
      <t>オモ</t>
    </rPh>
    <rPh sb="2" eb="5">
      <t>シュッカサキ</t>
    </rPh>
    <phoneticPr fontId="1"/>
  </si>
  <si>
    <t>生産行程管理記録</t>
    <rPh sb="0" eb="2">
      <t>セイサン</t>
    </rPh>
    <rPh sb="2" eb="4">
      <t>コウテイ</t>
    </rPh>
    <rPh sb="4" eb="6">
      <t>カンリ</t>
    </rPh>
    <rPh sb="6" eb="8">
      <t>キロク</t>
    </rPh>
    <phoneticPr fontId="1"/>
  </si>
  <si>
    <t>作物名</t>
    <rPh sb="0" eb="2">
      <t>サクモツ</t>
    </rPh>
    <rPh sb="2" eb="3">
      <t>ナ</t>
    </rPh>
    <phoneticPr fontId="1"/>
  </si>
  <si>
    <t>除草</t>
    <rPh sb="0" eb="2">
      <t>ジョソウ</t>
    </rPh>
    <phoneticPr fontId="1"/>
  </si>
  <si>
    <t>プルダウンメニュー</t>
    <phoneticPr fontId="1"/>
  </si>
  <si>
    <t>作業内容</t>
    <rPh sb="0" eb="2">
      <t>サギョウ</t>
    </rPh>
    <rPh sb="2" eb="4">
      <t>ナイヨウ</t>
    </rPh>
    <phoneticPr fontId="1"/>
  </si>
  <si>
    <t>植付</t>
    <rPh sb="0" eb="2">
      <t>ウエツケ</t>
    </rPh>
    <phoneticPr fontId="1"/>
  </si>
  <si>
    <t>耕転</t>
    <rPh sb="0" eb="1">
      <t>タガヤ</t>
    </rPh>
    <rPh sb="1" eb="2">
      <t>テン</t>
    </rPh>
    <phoneticPr fontId="1"/>
  </si>
  <si>
    <t>マルチ張り</t>
    <rPh sb="3" eb="4">
      <t>ハ</t>
    </rPh>
    <phoneticPr fontId="1"/>
  </si>
  <si>
    <t>畝立</t>
    <rPh sb="0" eb="1">
      <t>ウネ</t>
    </rPh>
    <rPh sb="1" eb="2">
      <t>タ</t>
    </rPh>
    <phoneticPr fontId="1"/>
  </si>
  <si>
    <t>施肥</t>
    <rPh sb="0" eb="2">
      <t>シヒ</t>
    </rPh>
    <phoneticPr fontId="1"/>
  </si>
  <si>
    <t>収穫</t>
    <rPh sb="0" eb="2">
      <t>シュウカク</t>
    </rPh>
    <phoneticPr fontId="1"/>
  </si>
  <si>
    <t>その他</t>
    <rPh sb="2" eb="3">
      <t>タ</t>
    </rPh>
    <phoneticPr fontId="1"/>
  </si>
  <si>
    <t>洗浄・清掃方法</t>
    <rPh sb="0" eb="2">
      <t>センジョウ</t>
    </rPh>
    <rPh sb="3" eb="5">
      <t>セイソウ</t>
    </rPh>
    <rPh sb="5" eb="7">
      <t>ホウホウ</t>
    </rPh>
    <phoneticPr fontId="1"/>
  </si>
  <si>
    <t>水洗</t>
    <rPh sb="0" eb="2">
      <t>スイセン</t>
    </rPh>
    <phoneticPr fontId="1"/>
  </si>
  <si>
    <t>掃き掃除</t>
    <rPh sb="0" eb="1">
      <t>ハ</t>
    </rPh>
    <rPh sb="2" eb="4">
      <t>ソウジ</t>
    </rPh>
    <phoneticPr fontId="1"/>
  </si>
  <si>
    <t>拭き掃除</t>
    <rPh sb="0" eb="1">
      <t>フ</t>
    </rPh>
    <rPh sb="2" eb="4">
      <t>ソウジ</t>
    </rPh>
    <phoneticPr fontId="1"/>
  </si>
  <si>
    <t>風洗</t>
    <rPh sb="0" eb="1">
      <t>カゼ</t>
    </rPh>
    <rPh sb="1" eb="2">
      <t>セン</t>
    </rPh>
    <phoneticPr fontId="1"/>
  </si>
  <si>
    <t>作業内容
　＊ﾌﾟﾙﾀﾞｳﾝ</t>
    <rPh sb="0" eb="2">
      <t>サギョウ</t>
    </rPh>
    <rPh sb="2" eb="4">
      <t>ナイヨウ</t>
    </rPh>
    <phoneticPr fontId="1"/>
  </si>
  <si>
    <t>洗浄・清掃方法
　＊ﾌﾟﾙﾀﾞｳﾝ</t>
    <rPh sb="0" eb="2">
      <t>センジョウ</t>
    </rPh>
    <rPh sb="3" eb="5">
      <t>セイソウ</t>
    </rPh>
    <rPh sb="5" eb="7">
      <t>ホウホウ</t>
    </rPh>
    <phoneticPr fontId="1"/>
  </si>
  <si>
    <t>様式第２号_別添１</t>
    <rPh sb="0" eb="2">
      <t>ヨウシキ</t>
    </rPh>
    <rPh sb="2" eb="3">
      <t>ダイ</t>
    </rPh>
    <rPh sb="4" eb="5">
      <t>ゴウ</t>
    </rPh>
    <rPh sb="6" eb="8">
      <t>ベッテン</t>
    </rPh>
    <phoneticPr fontId="10"/>
  </si>
  <si>
    <t>様式第２号_別添２</t>
    <rPh sb="0" eb="2">
      <t>ヨウシキ</t>
    </rPh>
    <rPh sb="2" eb="3">
      <t>ダイ</t>
    </rPh>
    <rPh sb="4" eb="5">
      <t>ゴウ</t>
    </rPh>
    <rPh sb="6" eb="8">
      <t>ベッテン</t>
    </rPh>
    <phoneticPr fontId="10"/>
  </si>
  <si>
    <t>１年目</t>
    <rPh sb="1" eb="3">
      <t>ネンメ</t>
    </rPh>
    <phoneticPr fontId="1"/>
  </si>
  <si>
    <t>２年目</t>
    <rPh sb="1" eb="3">
      <t>ネンメ</t>
    </rPh>
    <phoneticPr fontId="1"/>
  </si>
  <si>
    <t>３年目</t>
    <rPh sb="1" eb="3">
      <t>ネンメ</t>
    </rPh>
    <phoneticPr fontId="1"/>
  </si>
  <si>
    <t>開始日</t>
    <rPh sb="0" eb="3">
      <t>カイシヒ</t>
    </rPh>
    <phoneticPr fontId="1"/>
  </si>
  <si>
    <t>【有機的管理対象ほ場面積】</t>
    <rPh sb="1" eb="4">
      <t>ユウキテキ</t>
    </rPh>
    <rPh sb="4" eb="6">
      <t>カンリ</t>
    </rPh>
    <rPh sb="6" eb="8">
      <t>タイショウ</t>
    </rPh>
    <rPh sb="9" eb="10">
      <t>ジョウ</t>
    </rPh>
    <rPh sb="10" eb="12">
      <t>メンセキ</t>
    </rPh>
    <phoneticPr fontId="1"/>
  </si>
  <si>
    <t>面積</t>
    <rPh sb="0" eb="2">
      <t>メンセキ</t>
    </rPh>
    <phoneticPr fontId="1"/>
  </si>
  <si>
    <t>補助対象のほ場面積と補助申請額</t>
    <rPh sb="0" eb="2">
      <t>ホジョ</t>
    </rPh>
    <rPh sb="2" eb="4">
      <t>タイショウ</t>
    </rPh>
    <rPh sb="6" eb="7">
      <t>ジョウ</t>
    </rPh>
    <rPh sb="7" eb="9">
      <t>メンセキ</t>
    </rPh>
    <rPh sb="10" eb="12">
      <t>ホジョ</t>
    </rPh>
    <rPh sb="12" eb="15">
      <t>シンセイガク</t>
    </rPh>
    <phoneticPr fontId="1"/>
  </si>
  <si>
    <t>ほ場一覧　兼　補助申請額算定シート</t>
    <rPh sb="5" eb="6">
      <t>ケン</t>
    </rPh>
    <rPh sb="7" eb="9">
      <t>ホジョ</t>
    </rPh>
    <rPh sb="9" eb="11">
      <t>シンセイ</t>
    </rPh>
    <rPh sb="11" eb="12">
      <t>ガク</t>
    </rPh>
    <rPh sb="12" eb="14">
      <t>サンテイ</t>
    </rPh>
    <phoneticPr fontId="1"/>
  </si>
  <si>
    <t>米</t>
    <rPh sb="0" eb="1">
      <t>コメ</t>
    </rPh>
    <phoneticPr fontId="1"/>
  </si>
  <si>
    <t>麦</t>
    <rPh sb="0" eb="1">
      <t>ムギ</t>
    </rPh>
    <phoneticPr fontId="1"/>
  </si>
  <si>
    <t>野菜</t>
    <rPh sb="0" eb="2">
      <t>ヤサイ</t>
    </rPh>
    <phoneticPr fontId="1"/>
  </si>
  <si>
    <t>茶</t>
    <rPh sb="0" eb="1">
      <t>チャ</t>
    </rPh>
    <phoneticPr fontId="1"/>
  </si>
  <si>
    <t>果樹</t>
    <rPh sb="0" eb="2">
      <t>カジュ</t>
    </rPh>
    <phoneticPr fontId="1"/>
  </si>
  <si>
    <t>●：提出要　〇：実績報告時に計画時と同じ場合は提出不要</t>
    <rPh sb="2" eb="4">
      <t>テイシュツ</t>
    </rPh>
    <rPh sb="4" eb="5">
      <t>ヨウ</t>
    </rPh>
    <rPh sb="8" eb="10">
      <t>ジッセキ</t>
    </rPh>
    <rPh sb="10" eb="12">
      <t>ホウコク</t>
    </rPh>
    <rPh sb="12" eb="13">
      <t>ジ</t>
    </rPh>
    <rPh sb="14" eb="16">
      <t>ケイカク</t>
    </rPh>
    <rPh sb="16" eb="17">
      <t>ジ</t>
    </rPh>
    <rPh sb="18" eb="19">
      <t>オナ</t>
    </rPh>
    <rPh sb="20" eb="22">
      <t>バアイ</t>
    </rPh>
    <rPh sb="23" eb="25">
      <t>テイシュツ</t>
    </rPh>
    <rPh sb="25" eb="27">
      <t>フヨウ</t>
    </rPh>
    <phoneticPr fontId="1"/>
  </si>
  <si>
    <t>計画時</t>
    <rPh sb="0" eb="2">
      <t>ケイカク</t>
    </rPh>
    <rPh sb="2" eb="3">
      <t>ジ</t>
    </rPh>
    <phoneticPr fontId="1"/>
  </si>
  <si>
    <t>実績報告</t>
    <rPh sb="0" eb="2">
      <t>ジッセキ</t>
    </rPh>
    <rPh sb="2" eb="4">
      <t>ホウコク</t>
    </rPh>
    <phoneticPr fontId="1"/>
  </si>
  <si>
    <t>●</t>
    <phoneticPr fontId="1"/>
  </si>
  <si>
    <t>〇</t>
    <phoneticPr fontId="1"/>
  </si>
  <si>
    <t>書類名</t>
    <rPh sb="0" eb="2">
      <t>ショルイ</t>
    </rPh>
    <rPh sb="2" eb="3">
      <t>ナ</t>
    </rPh>
    <phoneticPr fontId="1"/>
  </si>
  <si>
    <t>様式第２号－別添２</t>
  </si>
  <si>
    <t>ほ場一覧兼補助申請額算定シート</t>
  </si>
  <si>
    <t>有機農業拡大加速事業計画（実績)　カガミ</t>
    <rPh sb="0" eb="2">
      <t>ユウキ</t>
    </rPh>
    <rPh sb="2" eb="4">
      <t>ノウギョウ</t>
    </rPh>
    <rPh sb="4" eb="6">
      <t>カクダイ</t>
    </rPh>
    <rPh sb="6" eb="8">
      <t>カソク</t>
    </rPh>
    <rPh sb="8" eb="10">
      <t>ジギョウ</t>
    </rPh>
    <rPh sb="10" eb="12">
      <t>ケイカク</t>
    </rPh>
    <rPh sb="13" eb="15">
      <t>ジッセキ</t>
    </rPh>
    <phoneticPr fontId="1"/>
  </si>
  <si>
    <t>生産行程管理記録（１年目）</t>
    <rPh sb="0" eb="4">
      <t>セイサンコウテイ</t>
    </rPh>
    <rPh sb="4" eb="6">
      <t>カンリ</t>
    </rPh>
    <rPh sb="6" eb="8">
      <t>キロク</t>
    </rPh>
    <rPh sb="10" eb="12">
      <t>ネンメ</t>
    </rPh>
    <phoneticPr fontId="1"/>
  </si>
  <si>
    <r>
      <t xml:space="preserve">提出書類
</t>
    </r>
    <r>
      <rPr>
        <sz val="9"/>
        <color theme="1"/>
        <rFont val="游ゴシック"/>
        <family val="3"/>
        <charset val="128"/>
        <scheme val="minor"/>
      </rPr>
      <t>*該当にレ点</t>
    </r>
    <rPh sb="0" eb="2">
      <t>テイシュツ</t>
    </rPh>
    <rPh sb="2" eb="4">
      <t>ショルイ</t>
    </rPh>
    <rPh sb="6" eb="8">
      <t>ガイトウ</t>
    </rPh>
    <rPh sb="10" eb="11">
      <t>テン</t>
    </rPh>
    <phoneticPr fontId="1"/>
  </si>
  <si>
    <t>年　月　日</t>
    <rPh sb="0" eb="1">
      <t>ネン</t>
    </rPh>
    <rPh sb="2" eb="3">
      <t>ガツ</t>
    </rPh>
    <rPh sb="4" eb="5">
      <t>ヒ</t>
    </rPh>
    <phoneticPr fontId="1"/>
  </si>
  <si>
    <t xml:space="preserve">                                        　</t>
    <phoneticPr fontId="1"/>
  </si>
  <si>
    <t>住　　所</t>
  </si>
  <si>
    <t>　　　　　　　　　　　　　　　　</t>
    <phoneticPr fontId="1"/>
  </si>
  <si>
    <t>ﾌﾘｶﾞﾅ</t>
    <phoneticPr fontId="1"/>
  </si>
  <si>
    <t>誓　　約　　書</t>
  </si>
  <si>
    <t xml:space="preserve"> </t>
    <phoneticPr fontId="1"/>
  </si>
  <si>
    <t>県税に滞納がない。</t>
    <rPh sb="0" eb="2">
      <t>ケンゼイ</t>
    </rPh>
    <rPh sb="3" eb="5">
      <t>タイノウ</t>
    </rPh>
    <phoneticPr fontId="1"/>
  </si>
  <si>
    <t>地方税法（昭和25年法律第 226号）第 321条の４及び各市町村の条例の規定により、個人住民税の特別徴収義務者とされている法人にあっては、従業員等（宮崎県内に居住している者に限る。）の個人住民税について特別徴収を実施している者又は特別徴収を開始することを誓約した者である。</t>
    <phoneticPr fontId="1"/>
  </si>
  <si>
    <t>自己及び本事業実施主体の構成員・役員等は、次のアからウまでのいずれにも該当するものではありません。また、事業実施主体の運営に対し、次のアからウまでのいずれの関与もありません。</t>
    <phoneticPr fontId="1"/>
  </si>
  <si>
    <t xml:space="preserve">  ア　暴力団（暴力団員による不当な行為の防止等に関する法律（平成３
　　年法律第77号）第２条第２号に規定する暴力団をいう。以下同じ。）</t>
    <phoneticPr fontId="1"/>
  </si>
  <si>
    <t xml:space="preserve">  イ　暴力団員（同法第２条第６号に規定する暴力団員をいう。以下同
　　じ。）  </t>
    <phoneticPr fontId="1"/>
  </si>
  <si>
    <t xml:space="preserve">  ウ　暴力団又は暴力団員と密接な関係を有している者。</t>
    <rPh sb="25" eb="26">
      <t>モノ</t>
    </rPh>
    <phoneticPr fontId="1"/>
  </si>
  <si>
    <t>作物</t>
    <rPh sb="0" eb="2">
      <t>サクモツ</t>
    </rPh>
    <phoneticPr fontId="1"/>
  </si>
  <si>
    <t>作物区分</t>
    <rPh sb="0" eb="2">
      <t>サクモツ</t>
    </rPh>
    <rPh sb="2" eb="4">
      <t>クブン</t>
    </rPh>
    <phoneticPr fontId="1"/>
  </si>
  <si>
    <t>主な作物</t>
    <rPh sb="0" eb="1">
      <t>オモ</t>
    </rPh>
    <rPh sb="2" eb="4">
      <t>サクモツ</t>
    </rPh>
    <phoneticPr fontId="1"/>
  </si>
  <si>
    <t>多年生</t>
    <rPh sb="0" eb="3">
      <t>タネンセイ</t>
    </rPh>
    <phoneticPr fontId="1"/>
  </si>
  <si>
    <r>
      <t xml:space="preserve">主な栽培品目
</t>
    </r>
    <r>
      <rPr>
        <sz val="8"/>
        <color theme="1"/>
        <rFont val="ＭＳ ゴシック"/>
        <family val="3"/>
        <charset val="128"/>
      </rPr>
      <t>*米・麦・野菜・茶・果樹・その他</t>
    </r>
    <rPh sb="0" eb="1">
      <t>オモ</t>
    </rPh>
    <rPh sb="2" eb="4">
      <t>サイバイ</t>
    </rPh>
    <rPh sb="4" eb="6">
      <t>ヒンモク</t>
    </rPh>
    <rPh sb="8" eb="9">
      <t>コメ</t>
    </rPh>
    <rPh sb="10" eb="11">
      <t>ムギ</t>
    </rPh>
    <rPh sb="12" eb="14">
      <t>ヤサイ</t>
    </rPh>
    <rPh sb="15" eb="16">
      <t>チャ</t>
    </rPh>
    <rPh sb="17" eb="19">
      <t>カジュ</t>
    </rPh>
    <rPh sb="22" eb="23">
      <t>タ</t>
    </rPh>
    <phoneticPr fontId="1"/>
  </si>
  <si>
    <t>所在地
※ハウスの場合は、所在地の下にハウス番号を（）書きで記載する</t>
    <rPh sb="0" eb="3">
      <t>ショザイチ</t>
    </rPh>
    <phoneticPr fontId="1"/>
  </si>
  <si>
    <t>有機JAS認証継続の通知書（写し）</t>
    <rPh sb="0" eb="2">
      <t>ユウキ</t>
    </rPh>
    <rPh sb="5" eb="7">
      <t>ニンショウ</t>
    </rPh>
    <rPh sb="7" eb="9">
      <t>ケイゾク</t>
    </rPh>
    <rPh sb="10" eb="13">
      <t>ツウチショ</t>
    </rPh>
    <rPh sb="14" eb="15">
      <t>ウツ</t>
    </rPh>
    <phoneticPr fontId="1"/>
  </si>
  <si>
    <t>提出書類チェックシート</t>
    <rPh sb="0" eb="2">
      <t>テイシュツ</t>
    </rPh>
    <rPh sb="2" eb="4">
      <t>ショルイ</t>
    </rPh>
    <phoneticPr fontId="1"/>
  </si>
  <si>
    <t>フリガナ</t>
    <phoneticPr fontId="1"/>
  </si>
  <si>
    <t>役職名</t>
    <rPh sb="0" eb="2">
      <t>ヤクショク</t>
    </rPh>
    <rPh sb="2" eb="3">
      <t>ナ</t>
    </rPh>
    <phoneticPr fontId="1"/>
  </si>
  <si>
    <t>（●）</t>
    <phoneticPr fontId="1"/>
  </si>
  <si>
    <t>提出書類チェックシート</t>
    <rPh sb="0" eb="2">
      <t>テイシュツ</t>
    </rPh>
    <rPh sb="2" eb="4">
      <t>ショルイ</t>
    </rPh>
    <phoneticPr fontId="1"/>
  </si>
  <si>
    <t>様式第２号（カガミ）</t>
    <rPh sb="0" eb="2">
      <t>ヨウシキ</t>
    </rPh>
    <phoneticPr fontId="1"/>
  </si>
  <si>
    <t>事業計画（実績）書に記載された添付書類などで変更や追加がある場合は、下記へ書類名を記載した上で変更した書類を添付してください。</t>
    <rPh sb="0" eb="2">
      <t>ジギョウ</t>
    </rPh>
    <rPh sb="2" eb="4">
      <t>ケイカク</t>
    </rPh>
    <rPh sb="5" eb="7">
      <t>ジッセキ</t>
    </rPh>
    <rPh sb="8" eb="9">
      <t>ショ</t>
    </rPh>
    <rPh sb="10" eb="12">
      <t>キサイ</t>
    </rPh>
    <rPh sb="15" eb="17">
      <t>テンプ</t>
    </rPh>
    <rPh sb="17" eb="19">
      <t>ショルイ</t>
    </rPh>
    <rPh sb="22" eb="24">
      <t>ヘンコウ</t>
    </rPh>
    <rPh sb="25" eb="27">
      <t>ツイカ</t>
    </rPh>
    <rPh sb="30" eb="32">
      <t>バアイ</t>
    </rPh>
    <rPh sb="34" eb="36">
      <t>カキ</t>
    </rPh>
    <rPh sb="37" eb="39">
      <t>ショルイ</t>
    </rPh>
    <rPh sb="39" eb="40">
      <t>ナ</t>
    </rPh>
    <rPh sb="41" eb="43">
      <t>キサイ</t>
    </rPh>
    <rPh sb="45" eb="46">
      <t>ウエ</t>
    </rPh>
    <rPh sb="47" eb="49">
      <t>ヘンコウ</t>
    </rPh>
    <rPh sb="51" eb="53">
      <t>ショルイ</t>
    </rPh>
    <rPh sb="54" eb="56">
      <t>テンプ</t>
    </rPh>
    <phoneticPr fontId="1"/>
  </si>
  <si>
    <t>様式第１号－１</t>
    <rPh sb="4" eb="5">
      <t>ゴウ</t>
    </rPh>
    <phoneticPr fontId="1"/>
  </si>
  <si>
    <t>様式第１号－２</t>
    <rPh sb="4" eb="5">
      <t>ゴウ</t>
    </rPh>
    <phoneticPr fontId="1"/>
  </si>
  <si>
    <t>様式第１号－３</t>
    <rPh sb="4" eb="5">
      <t>ゴウ</t>
    </rPh>
    <phoneticPr fontId="1"/>
  </si>
  <si>
    <t>様式第２号</t>
    <rPh sb="0" eb="2">
      <t>ヨウシキ</t>
    </rPh>
    <rPh sb="2" eb="3">
      <t>ダイ</t>
    </rPh>
    <rPh sb="4" eb="5">
      <t>ゴウ</t>
    </rPh>
    <phoneticPr fontId="1"/>
  </si>
  <si>
    <t>-</t>
    <phoneticPr fontId="1"/>
  </si>
  <si>
    <t>様式第１号－２</t>
    <rPh sb="0" eb="2">
      <t>ヨウシキ</t>
    </rPh>
    <rPh sb="2" eb="3">
      <t>ダイ</t>
    </rPh>
    <rPh sb="4" eb="5">
      <t>ゴウ</t>
    </rPh>
    <phoneticPr fontId="1"/>
  </si>
  <si>
    <t>様式第1号-３</t>
    <phoneticPr fontId="1"/>
  </si>
  <si>
    <t>●</t>
    <rPh sb="0" eb="1">
      <t>ゴウ</t>
    </rPh>
    <phoneticPr fontId="1"/>
  </si>
  <si>
    <t>様式第1号-1</t>
    <rPh sb="0" eb="2">
      <t>ヨウシキ</t>
    </rPh>
    <rPh sb="2" eb="3">
      <t>ダイ</t>
    </rPh>
    <rPh sb="4" eb="5">
      <t>ゴウ</t>
    </rPh>
    <phoneticPr fontId="1"/>
  </si>
  <si>
    <t>様式１号－３</t>
    <rPh sb="0" eb="2">
      <t>ヨウシキ</t>
    </rPh>
    <rPh sb="3" eb="4">
      <t>ゴウ</t>
    </rPh>
    <phoneticPr fontId="1"/>
  </si>
  <si>
    <t>様式１号－２</t>
    <rPh sb="0" eb="2">
      <t>ヨウシキ</t>
    </rPh>
    <rPh sb="3" eb="4">
      <t>ゴウ</t>
    </rPh>
    <phoneticPr fontId="1"/>
  </si>
  <si>
    <t>提出日</t>
    <rPh sb="0" eb="2">
      <t>テイシュツ</t>
    </rPh>
    <rPh sb="2" eb="3">
      <t>ヒ</t>
    </rPh>
    <phoneticPr fontId="1"/>
  </si>
  <si>
    <t>（運用第５項（１）関係）</t>
    <rPh sb="1" eb="3">
      <t>ウンヨウ</t>
    </rPh>
    <rPh sb="3" eb="4">
      <t>ダイ</t>
    </rPh>
    <rPh sb="5" eb="6">
      <t>コウ</t>
    </rPh>
    <rPh sb="9" eb="11">
      <t>カンケイ</t>
    </rPh>
    <phoneticPr fontId="1"/>
  </si>
  <si>
    <t>認証更新1回目予定年月</t>
    <rPh sb="0" eb="2">
      <t>ニンショウ</t>
    </rPh>
    <rPh sb="2" eb="4">
      <t>コウシン</t>
    </rPh>
    <rPh sb="5" eb="7">
      <t>カイメ</t>
    </rPh>
    <rPh sb="7" eb="9">
      <t>ヨテイ</t>
    </rPh>
    <rPh sb="9" eb="11">
      <t>ネンゲツ</t>
    </rPh>
    <phoneticPr fontId="1"/>
  </si>
  <si>
    <t>認証更新１回目年月日</t>
    <rPh sb="0" eb="2">
      <t>ニンショウ</t>
    </rPh>
    <rPh sb="2" eb="4">
      <t>コウシン</t>
    </rPh>
    <rPh sb="5" eb="7">
      <t>カイメ</t>
    </rPh>
    <rPh sb="7" eb="9">
      <t>ネンゲツ</t>
    </rPh>
    <rPh sb="8" eb="9">
      <t>テイネン</t>
    </rPh>
    <rPh sb="9" eb="10">
      <t>ヒ</t>
    </rPh>
    <phoneticPr fontId="1"/>
  </si>
  <si>
    <t>宮崎市橘通り</t>
    <rPh sb="0" eb="3">
      <t>ミヤザキシ</t>
    </rPh>
    <rPh sb="3" eb="4">
      <t>タチバナ</t>
    </rPh>
    <rPh sb="4" eb="5">
      <t>トオ</t>
    </rPh>
    <phoneticPr fontId="1"/>
  </si>
  <si>
    <t>（転換１年目～３年目計）</t>
    <rPh sb="1" eb="3">
      <t>テンカン</t>
    </rPh>
    <rPh sb="4" eb="6">
      <t>ネンメ</t>
    </rPh>
    <rPh sb="8" eb="10">
      <t>ネンメ</t>
    </rPh>
    <rPh sb="10" eb="11">
      <t>ケイ</t>
    </rPh>
    <phoneticPr fontId="1"/>
  </si>
  <si>
    <t>振込先口座情報</t>
    <rPh sb="2" eb="3">
      <t>サキ</t>
    </rPh>
    <phoneticPr fontId="1"/>
  </si>
  <si>
    <t>振込先口座情報</t>
    <rPh sb="0" eb="2">
      <t>フリコミ</t>
    </rPh>
    <rPh sb="2" eb="3">
      <t>サキ</t>
    </rPh>
    <rPh sb="3" eb="5">
      <t>コウザ</t>
    </rPh>
    <rPh sb="5" eb="7">
      <t>ジョウホウ</t>
    </rPh>
    <phoneticPr fontId="1"/>
  </si>
  <si>
    <t>（運用第５項（２）関係）</t>
    <rPh sb="1" eb="3">
      <t>ウンヨウ</t>
    </rPh>
    <rPh sb="3" eb="4">
      <t>ダイ</t>
    </rPh>
    <rPh sb="5" eb="6">
      <t>コウ</t>
    </rPh>
    <rPh sb="9" eb="11">
      <t>カンケイ</t>
    </rPh>
    <phoneticPr fontId="1"/>
  </si>
  <si>
    <t>　宮崎県有機農業連絡協議会会長　殿</t>
    <rPh sb="4" eb="6">
      <t>ユウキ</t>
    </rPh>
    <rPh sb="6" eb="8">
      <t>ノウギョウ</t>
    </rPh>
    <rPh sb="8" eb="10">
      <t>レンラク</t>
    </rPh>
    <rPh sb="10" eb="12">
      <t>キョウギ</t>
    </rPh>
    <rPh sb="12" eb="13">
      <t>カイ</t>
    </rPh>
    <rPh sb="13" eb="15">
      <t>カイチョウ</t>
    </rPh>
    <phoneticPr fontId="1"/>
  </si>
  <si>
    <t>宮崎県有機農業連絡協議会会長　殿</t>
    <rPh sb="0" eb="3">
      <t>ミヤザキケン</t>
    </rPh>
    <rPh sb="3" eb="5">
      <t>ユウキ</t>
    </rPh>
    <rPh sb="5" eb="7">
      <t>ノウギョウ</t>
    </rPh>
    <rPh sb="7" eb="9">
      <t>レンラク</t>
    </rPh>
    <rPh sb="9" eb="12">
      <t>キョウギカイ</t>
    </rPh>
    <rPh sb="12" eb="14">
      <t>カイチョウ</t>
    </rPh>
    <rPh sb="15" eb="16">
      <t>トノ</t>
    </rPh>
    <phoneticPr fontId="1"/>
  </si>
  <si>
    <t>　　宮崎県有機農業連絡協議会会長　殿　</t>
    <rPh sb="2" eb="5">
      <t>ミヤザキケン</t>
    </rPh>
    <rPh sb="5" eb="7">
      <t>ユウキ</t>
    </rPh>
    <rPh sb="7" eb="9">
      <t>ノウギョウ</t>
    </rPh>
    <rPh sb="9" eb="11">
      <t>レンラク</t>
    </rPh>
    <rPh sb="11" eb="14">
      <t>キョウギカイ</t>
    </rPh>
    <rPh sb="14" eb="16">
      <t>カイチョウ</t>
    </rPh>
    <rPh sb="17" eb="18">
      <t>トノ</t>
    </rPh>
    <phoneticPr fontId="1"/>
  </si>
  <si>
    <t>３．変更に伴い提出する書類</t>
    <rPh sb="2" eb="4">
      <t>ヘンコウ</t>
    </rPh>
    <rPh sb="5" eb="6">
      <t>トモナ</t>
    </rPh>
    <rPh sb="7" eb="9">
      <t>テイシュツ</t>
    </rPh>
    <rPh sb="11" eb="13">
      <t>ショルイ</t>
    </rPh>
    <phoneticPr fontId="1"/>
  </si>
  <si>
    <t>　・必要に応じて行の追加や削除をしてください</t>
  </si>
  <si>
    <t>〇</t>
    <phoneticPr fontId="1"/>
  </si>
  <si>
    <t>有機JAS認定証（写し）</t>
    <rPh sb="0" eb="2">
      <t>ユウキ</t>
    </rPh>
    <rPh sb="5" eb="8">
      <t>ニンテイショウ</t>
    </rPh>
    <rPh sb="9" eb="10">
      <t>ウツ</t>
    </rPh>
    <phoneticPr fontId="1"/>
  </si>
  <si>
    <r>
      <t xml:space="preserve">補助申請額［円］
</t>
    </r>
    <r>
      <rPr>
        <sz val="8"/>
        <color theme="1"/>
        <rFont val="游ゴシック"/>
        <family val="3"/>
        <charset val="128"/>
        <scheme val="minor"/>
      </rPr>
      <t>　転換２年目=2万円/10a以下
　転換３年目=1万円/10a以下</t>
    </r>
    <rPh sb="0" eb="2">
      <t>ホジョ</t>
    </rPh>
    <rPh sb="2" eb="5">
      <t>シンセイガク</t>
    </rPh>
    <rPh sb="6" eb="7">
      <t>エン</t>
    </rPh>
    <rPh sb="10" eb="12">
      <t>テンカン</t>
    </rPh>
    <rPh sb="13" eb="15">
      <t>ネンメ</t>
    </rPh>
    <rPh sb="17" eb="19">
      <t>マンエン</t>
    </rPh>
    <rPh sb="23" eb="25">
      <t>イカ</t>
    </rPh>
    <rPh sb="27" eb="29">
      <t>テンカン</t>
    </rPh>
    <rPh sb="30" eb="32">
      <t>ネンメ</t>
    </rPh>
    <rPh sb="34" eb="36">
      <t>マンエン</t>
    </rPh>
    <rPh sb="40" eb="42">
      <t>イカ</t>
    </rPh>
    <phoneticPr fontId="1"/>
  </si>
  <si>
    <t>有機転換中のほ場面積［a］</t>
    <rPh sb="0" eb="2">
      <t>ユウキ</t>
    </rPh>
    <rPh sb="2" eb="4">
      <t>テンカン</t>
    </rPh>
    <rPh sb="4" eb="5">
      <t>ナカ</t>
    </rPh>
    <rPh sb="7" eb="8">
      <t>ジョウ</t>
    </rPh>
    <rPh sb="8" eb="10">
      <t>メンセキ</t>
    </rPh>
    <phoneticPr fontId="1"/>
  </si>
  <si>
    <t>キャベツ</t>
    <phoneticPr fontId="1"/>
  </si>
  <si>
    <t>＊法人格がない任意団体で、定款・規約などがない場合に提出して下さい。
　実施主体が独自に作成したものがあればそれでも結構です</t>
    <rPh sb="26" eb="28">
      <t>テイシュツ</t>
    </rPh>
    <rPh sb="30" eb="31">
      <t>クダ</t>
    </rPh>
    <phoneticPr fontId="1"/>
  </si>
  <si>
    <t>J-YJAS001</t>
    <phoneticPr fontId="1"/>
  </si>
  <si>
    <t>みやざき有機</t>
    <rPh sb="4" eb="6">
      <t>ユウキ</t>
    </rPh>
    <phoneticPr fontId="1"/>
  </si>
  <si>
    <t>宮崎県</t>
    <rPh sb="0" eb="3">
      <t>ミヤザキケン</t>
    </rPh>
    <phoneticPr fontId="1"/>
  </si>
  <si>
    <t>事業者名</t>
    <rPh sb="0" eb="2">
      <t>ジギョウ</t>
    </rPh>
    <rPh sb="2" eb="3">
      <t>シャ</t>
    </rPh>
    <rPh sb="3" eb="4">
      <t>メイ</t>
    </rPh>
    <phoneticPr fontId="1"/>
  </si>
  <si>
    <t>　●：提出要　（●）：該当する場合　〇：実績報告時に計画時と同じ場合は提出不要</t>
    <rPh sb="3" eb="5">
      <t>テイシュツ</t>
    </rPh>
    <rPh sb="5" eb="6">
      <t>ヨウ</t>
    </rPh>
    <rPh sb="20" eb="22">
      <t>ジッセキ</t>
    </rPh>
    <rPh sb="22" eb="24">
      <t>ホウコク</t>
    </rPh>
    <rPh sb="24" eb="25">
      <t>ジ</t>
    </rPh>
    <rPh sb="26" eb="28">
      <t>ケイカク</t>
    </rPh>
    <rPh sb="28" eb="29">
      <t>ジ</t>
    </rPh>
    <rPh sb="30" eb="31">
      <t>オナ</t>
    </rPh>
    <rPh sb="32" eb="34">
      <t>バアイ</t>
    </rPh>
    <rPh sb="35" eb="37">
      <t>テイシュツ</t>
    </rPh>
    <rPh sb="37" eb="39">
      <t>フヨウ</t>
    </rPh>
    <phoneticPr fontId="1"/>
  </si>
  <si>
    <r>
      <t>*各様式の変更箇所は</t>
    </r>
    <r>
      <rPr>
        <sz val="9"/>
        <color rgb="FFFF0000"/>
        <rFont val="ＭＳ 明朝"/>
        <family val="1"/>
        <charset val="128"/>
      </rPr>
      <t>朱記</t>
    </r>
    <r>
      <rPr>
        <sz val="9"/>
        <color theme="1"/>
        <rFont val="ＭＳ 明朝"/>
        <family val="1"/>
        <charset val="128"/>
      </rPr>
      <t>にて識別すること。</t>
    </r>
    <rPh sb="1" eb="2">
      <t>カク</t>
    </rPh>
    <rPh sb="2" eb="4">
      <t>ヨウシキ</t>
    </rPh>
    <rPh sb="5" eb="7">
      <t>ヘンコウ</t>
    </rPh>
    <rPh sb="7" eb="9">
      <t>カショ</t>
    </rPh>
    <rPh sb="10" eb="12">
      <t>シュキ</t>
    </rPh>
    <rPh sb="14" eb="16">
      <t>シキベツ</t>
    </rPh>
    <phoneticPr fontId="1"/>
  </si>
  <si>
    <t>補助対象ほ場面積　　　　　　　　　　　［a］</t>
    <rPh sb="0" eb="2">
      <t>ホジョ</t>
    </rPh>
    <rPh sb="2" eb="4">
      <t>タイショウ</t>
    </rPh>
    <rPh sb="5" eb="6">
      <t>ジョウ</t>
    </rPh>
    <rPh sb="6" eb="8">
      <t>メンセキ</t>
    </rPh>
    <phoneticPr fontId="1"/>
  </si>
  <si>
    <t>［a］</t>
    <phoneticPr fontId="1"/>
  </si>
  <si>
    <t>宮崎市有機３丁目王ケ29番地-1</t>
    <rPh sb="0" eb="3">
      <t>ミヤザキシ</t>
    </rPh>
    <rPh sb="3" eb="5">
      <t>ユウキ</t>
    </rPh>
    <rPh sb="6" eb="8">
      <t>チョウメ</t>
    </rPh>
    <rPh sb="8" eb="9">
      <t>オウ</t>
    </rPh>
    <rPh sb="12" eb="14">
      <t>バンチ</t>
    </rPh>
    <phoneticPr fontId="1"/>
  </si>
  <si>
    <t>宮崎市有機３丁目王ケ29番地-2</t>
    <rPh sb="0" eb="3">
      <t>ミヤザキシ</t>
    </rPh>
    <rPh sb="3" eb="5">
      <t>ユウキ</t>
    </rPh>
    <rPh sb="6" eb="8">
      <t>チョウメ</t>
    </rPh>
    <rPh sb="8" eb="9">
      <t>オウ</t>
    </rPh>
    <rPh sb="12" eb="14">
      <t>バンチ</t>
    </rPh>
    <phoneticPr fontId="1"/>
  </si>
  <si>
    <t>宮崎市有機３丁目王ケ29番地-3</t>
    <rPh sb="0" eb="3">
      <t>ミヤザキシ</t>
    </rPh>
    <rPh sb="3" eb="5">
      <t>ユウキ</t>
    </rPh>
    <rPh sb="6" eb="8">
      <t>チョウメ</t>
    </rPh>
    <rPh sb="8" eb="9">
      <t>オウ</t>
    </rPh>
    <rPh sb="12" eb="14">
      <t>バンチ</t>
    </rPh>
    <phoneticPr fontId="1"/>
  </si>
  <si>
    <t>宮崎市有機３丁目王ケ29番地-4</t>
    <rPh sb="0" eb="3">
      <t>ミヤザキシ</t>
    </rPh>
    <rPh sb="3" eb="5">
      <t>ユウキ</t>
    </rPh>
    <rPh sb="6" eb="8">
      <t>チョウメ</t>
    </rPh>
    <rPh sb="8" eb="9">
      <t>オウ</t>
    </rPh>
    <rPh sb="12" eb="14">
      <t>バンチ</t>
    </rPh>
    <phoneticPr fontId="1"/>
  </si>
  <si>
    <t>宮崎市有機３丁目王ケ29番地-5</t>
    <rPh sb="0" eb="3">
      <t>ミヤザキシ</t>
    </rPh>
    <rPh sb="3" eb="5">
      <t>ユウキ</t>
    </rPh>
    <rPh sb="6" eb="8">
      <t>チョウメ</t>
    </rPh>
    <rPh sb="8" eb="9">
      <t>オウ</t>
    </rPh>
    <rPh sb="12" eb="14">
      <t>バンチ</t>
    </rPh>
    <phoneticPr fontId="1"/>
  </si>
  <si>
    <t>事務局　チェック欄 （自動判定）</t>
    <rPh sb="0" eb="3">
      <t>ジムキョク</t>
    </rPh>
    <rPh sb="8" eb="9">
      <t>ラン</t>
    </rPh>
    <rPh sb="11" eb="15">
      <t>ジドウハンテイ</t>
    </rPh>
    <phoneticPr fontId="1"/>
  </si>
  <si>
    <t>合計</t>
    <rPh sb="0" eb="2">
      <t>ゴウケイ</t>
    </rPh>
    <phoneticPr fontId="1"/>
  </si>
  <si>
    <t>様式第３号－１</t>
    <rPh sb="0" eb="2">
      <t>ヨウシキ</t>
    </rPh>
    <rPh sb="2" eb="3">
      <t>ダイ</t>
    </rPh>
    <rPh sb="4" eb="5">
      <t>ゴウ</t>
    </rPh>
    <phoneticPr fontId="1"/>
  </si>
  <si>
    <t>変更届</t>
    <rPh sb="0" eb="2">
      <t>ヘンコウ</t>
    </rPh>
    <rPh sb="2" eb="3">
      <t>トドケ</t>
    </rPh>
    <phoneticPr fontId="1"/>
  </si>
  <si>
    <t>様式第３号_１</t>
    <rPh sb="0" eb="2">
      <t>ヨウシキ</t>
    </rPh>
    <rPh sb="2" eb="3">
      <t>ダイ</t>
    </rPh>
    <rPh sb="4" eb="5">
      <t>ゴウ</t>
    </rPh>
    <phoneticPr fontId="1"/>
  </si>
  <si>
    <t>代表者、住所などの変更</t>
    <rPh sb="0" eb="3">
      <t>ダイヒョウシャ</t>
    </rPh>
    <rPh sb="4" eb="6">
      <t>ジュウショ</t>
    </rPh>
    <rPh sb="9" eb="11">
      <t>ヘンコウ</t>
    </rPh>
    <phoneticPr fontId="1"/>
  </si>
  <si>
    <t>法人の場合、定款、規約などの改正</t>
    <rPh sb="0" eb="2">
      <t>ホウジン</t>
    </rPh>
    <rPh sb="3" eb="5">
      <t>バアイ</t>
    </rPh>
    <rPh sb="6" eb="8">
      <t>テイカン</t>
    </rPh>
    <rPh sb="9" eb="11">
      <t>キヤク</t>
    </rPh>
    <rPh sb="14" eb="16">
      <t>カイセイ</t>
    </rPh>
    <phoneticPr fontId="1"/>
  </si>
  <si>
    <t>補助金口座の変更</t>
    <rPh sb="0" eb="3">
      <t>ホジョキン</t>
    </rPh>
    <rPh sb="3" eb="5">
      <t>コウザ</t>
    </rPh>
    <rPh sb="6" eb="8">
      <t>ヘンコウ</t>
    </rPh>
    <phoneticPr fontId="1"/>
  </si>
  <si>
    <t>その他　</t>
    <rPh sb="2" eb="3">
      <t>タ</t>
    </rPh>
    <phoneticPr fontId="1"/>
  </si>
  <si>
    <t>＜具体的内容＞</t>
    <phoneticPr fontId="1"/>
  </si>
  <si>
    <t>様式第１号－１「提出書類チェックシート」に記載の書類</t>
    <rPh sb="0" eb="2">
      <t>ヨウシキ</t>
    </rPh>
    <rPh sb="2" eb="3">
      <t>ダイ</t>
    </rPh>
    <rPh sb="4" eb="5">
      <t>ゴウ</t>
    </rPh>
    <rPh sb="21" eb="23">
      <t>キサイ</t>
    </rPh>
    <rPh sb="24" eb="26">
      <t>ショルイ</t>
    </rPh>
    <phoneticPr fontId="1"/>
  </si>
  <si>
    <t>それ以外の書類がある場合は、以下に記載</t>
    <rPh sb="2" eb="4">
      <t>イガイ</t>
    </rPh>
    <rPh sb="5" eb="7">
      <t>ショルイ</t>
    </rPh>
    <rPh sb="10" eb="12">
      <t>バアイ</t>
    </rPh>
    <rPh sb="14" eb="16">
      <t>イカ</t>
    </rPh>
    <rPh sb="17" eb="19">
      <t>キサイ</t>
    </rPh>
    <phoneticPr fontId="1"/>
  </si>
  <si>
    <t>法人・団体は定款、任意団体は規約等</t>
    <rPh sb="16" eb="17">
      <t>ナド</t>
    </rPh>
    <phoneticPr fontId="1"/>
  </si>
  <si>
    <t>補助金振込口座の通帳（写し）</t>
    <rPh sb="0" eb="3">
      <t>ホジョキン</t>
    </rPh>
    <rPh sb="3" eb="5">
      <t>フリコミ</t>
    </rPh>
    <rPh sb="5" eb="7">
      <t>コウザ</t>
    </rPh>
    <rPh sb="8" eb="10">
      <t>ツウチョウ</t>
    </rPh>
    <rPh sb="11" eb="12">
      <t>ウツ</t>
    </rPh>
    <phoneticPr fontId="1"/>
  </si>
  <si>
    <t>様式第５号</t>
    <phoneticPr fontId="1"/>
  </si>
  <si>
    <t>交付申請書の提出について</t>
    <rPh sb="0" eb="2">
      <t>コウフ</t>
    </rPh>
    <rPh sb="2" eb="5">
      <t>シンセイショ</t>
    </rPh>
    <rPh sb="6" eb="8">
      <t>テイシュツ</t>
    </rPh>
    <phoneticPr fontId="1"/>
  </si>
  <si>
    <t>【添付書類】</t>
    <rPh sb="1" eb="3">
      <t>テンプ</t>
    </rPh>
    <rPh sb="3" eb="5">
      <t>ショルイ</t>
    </rPh>
    <rPh sb="4" eb="5">
      <t>テンショ</t>
    </rPh>
    <phoneticPr fontId="1"/>
  </si>
  <si>
    <t>　「事業計画書」　　</t>
    <rPh sb="2" eb="4">
      <t>ジギョウ</t>
    </rPh>
    <rPh sb="4" eb="7">
      <t>ケイカクショ</t>
    </rPh>
    <phoneticPr fontId="1"/>
  </si>
  <si>
    <t>様式第５号</t>
    <rPh sb="0" eb="2">
      <t>ヨウシキ</t>
    </rPh>
    <rPh sb="2" eb="3">
      <t>ダイ</t>
    </rPh>
    <rPh sb="4" eb="5">
      <t>ゴウ</t>
    </rPh>
    <phoneticPr fontId="1"/>
  </si>
  <si>
    <t>交付申請書</t>
    <rPh sb="0" eb="2">
      <t>コウフ</t>
    </rPh>
    <rPh sb="2" eb="5">
      <t>シンセイショ</t>
    </rPh>
    <phoneticPr fontId="1"/>
  </si>
  <si>
    <t>交付申請</t>
    <rPh sb="0" eb="2">
      <t>コウフ</t>
    </rPh>
    <rPh sb="2" eb="4">
      <t>シンセイ</t>
    </rPh>
    <phoneticPr fontId="1"/>
  </si>
  <si>
    <t>提出すること。</t>
    <phoneticPr fontId="1"/>
  </si>
  <si>
    <t xml:space="preserve">  事業計画を廃止しようとする場合には、事前に「事業廃止届」（様式第４号）を協議会へ</t>
    <rPh sb="2" eb="4">
      <t>ジギョウ</t>
    </rPh>
    <rPh sb="4" eb="6">
      <t>ケイカク</t>
    </rPh>
    <rPh sb="7" eb="9">
      <t>ハイシ</t>
    </rPh>
    <rPh sb="15" eb="17">
      <t>バアイ</t>
    </rPh>
    <rPh sb="20" eb="22">
      <t>ジゼン</t>
    </rPh>
    <rPh sb="24" eb="26">
      <t>ジギョウ</t>
    </rPh>
    <rPh sb="26" eb="28">
      <t>ハイシ</t>
    </rPh>
    <rPh sb="28" eb="29">
      <t>トドケ</t>
    </rPh>
    <rPh sb="31" eb="33">
      <t>ヨウシキ</t>
    </rPh>
    <rPh sb="33" eb="34">
      <t>ダイ</t>
    </rPh>
    <phoneticPr fontId="1"/>
  </si>
  <si>
    <t xml:space="preserve">  事業計画の内容に変更が生じる場合は、「運用書」を確認の上、割当内示通知を受ける前</t>
    <rPh sb="2" eb="4">
      <t>ジギョウ</t>
    </rPh>
    <rPh sb="4" eb="6">
      <t>ケイカク</t>
    </rPh>
    <rPh sb="7" eb="9">
      <t>ナイヨウ</t>
    </rPh>
    <rPh sb="10" eb="12">
      <t>ヘンコウ</t>
    </rPh>
    <rPh sb="13" eb="14">
      <t>ショウ</t>
    </rPh>
    <rPh sb="16" eb="18">
      <t>バアイ</t>
    </rPh>
    <rPh sb="21" eb="23">
      <t>ウンヨウ</t>
    </rPh>
    <rPh sb="23" eb="24">
      <t>ショ</t>
    </rPh>
    <rPh sb="26" eb="28">
      <t>カクニン</t>
    </rPh>
    <rPh sb="29" eb="30">
      <t>ウエ</t>
    </rPh>
    <rPh sb="31" eb="33">
      <t>ワリアテ</t>
    </rPh>
    <rPh sb="33" eb="35">
      <t>ナイジ</t>
    </rPh>
    <rPh sb="35" eb="37">
      <t>ツウチ</t>
    </rPh>
    <rPh sb="38" eb="39">
      <t>ウ</t>
    </rPh>
    <rPh sb="41" eb="42">
      <t>マエ</t>
    </rPh>
    <phoneticPr fontId="1"/>
  </si>
  <si>
    <t>すること。</t>
    <phoneticPr fontId="1"/>
  </si>
  <si>
    <t>までに「変更申請書」（様式第３号）または「変更届」（様式第３号－１）を協議会へ提出</t>
    <phoneticPr fontId="1"/>
  </si>
  <si>
    <t>○○日付け宮崎有機連協第□□号の割当内示書に従い，○○○，○○○円を交付さ</t>
    <rPh sb="3" eb="4">
      <t>ツ</t>
    </rPh>
    <rPh sb="5" eb="7">
      <t>ミヤザキ</t>
    </rPh>
    <rPh sb="7" eb="9">
      <t>ユウキ</t>
    </rPh>
    <rPh sb="9" eb="11">
      <t>レンキョウ</t>
    </rPh>
    <rPh sb="11" eb="12">
      <t>ダイ</t>
    </rPh>
    <rPh sb="14" eb="15">
      <t>ゴウ</t>
    </rPh>
    <rPh sb="16" eb="18">
      <t>ワリアテ</t>
    </rPh>
    <rPh sb="18" eb="20">
      <t>ナイジ</t>
    </rPh>
    <rPh sb="20" eb="21">
      <t>ショ</t>
    </rPh>
    <rPh sb="22" eb="23">
      <t>シタガコウフ</t>
    </rPh>
    <phoneticPr fontId="1"/>
  </si>
  <si>
    <t>れるよう、申請する。</t>
    <rPh sb="5" eb="7">
      <t>シンセイ</t>
    </rPh>
    <phoneticPr fontId="1"/>
  </si>
  <si>
    <t>４　交付申請額</t>
    <rPh sb="2" eb="4">
      <t>コウフ</t>
    </rPh>
    <rPh sb="4" eb="7">
      <t>シンセイガク</t>
    </rPh>
    <phoneticPr fontId="10"/>
  </si>
  <si>
    <t>割当内示の額</t>
    <rPh sb="0" eb="2">
      <t>ワリアテ</t>
    </rPh>
    <rPh sb="2" eb="4">
      <t>ナイジ</t>
    </rPh>
    <rPh sb="5" eb="6">
      <t>ガク</t>
    </rPh>
    <phoneticPr fontId="1"/>
  </si>
  <si>
    <t>交付申請額</t>
    <rPh sb="0" eb="2">
      <t>コウフ</t>
    </rPh>
    <rPh sb="2" eb="5">
      <t>シンセイガク</t>
    </rPh>
    <phoneticPr fontId="1"/>
  </si>
  <si>
    <t xml:space="preserve">                                       　 </t>
    <phoneticPr fontId="1"/>
  </si>
  <si>
    <t>生年月日</t>
    <phoneticPr fontId="1"/>
  </si>
  <si>
    <t>法人名</t>
    <rPh sb="0" eb="2">
      <t>ホウジン</t>
    </rPh>
    <rPh sb="2" eb="3">
      <t>ナ</t>
    </rPh>
    <phoneticPr fontId="1"/>
  </si>
  <si>
    <t>（法人にあっては代表者の役職と氏名）</t>
    <rPh sb="12" eb="14">
      <t>ヤクショク</t>
    </rPh>
    <phoneticPr fontId="1"/>
  </si>
  <si>
    <t>代表者氏名</t>
    <rPh sb="0" eb="3">
      <t>ダイヒョウシャ</t>
    </rPh>
    <rPh sb="3" eb="5">
      <t>シメイ</t>
    </rPh>
    <phoneticPr fontId="1"/>
  </si>
  <si>
    <t>代表者役職</t>
    <rPh sb="0" eb="3">
      <t>ダイヒョウシャ</t>
    </rPh>
    <rPh sb="3" eb="5">
      <t>ヤクショク</t>
    </rPh>
    <phoneticPr fontId="10"/>
  </si>
  <si>
    <t>有機転換の補助金　要件判定欄　　＊記入不要</t>
    <rPh sb="0" eb="2">
      <t>ユウキ</t>
    </rPh>
    <rPh sb="2" eb="4">
      <t>テンカン</t>
    </rPh>
    <rPh sb="5" eb="8">
      <t>ホジョキン</t>
    </rPh>
    <rPh sb="9" eb="11">
      <t>ヨウケン</t>
    </rPh>
    <rPh sb="11" eb="13">
      <t>ハンテイ</t>
    </rPh>
    <rPh sb="13" eb="14">
      <t>ラン</t>
    </rPh>
    <rPh sb="17" eb="19">
      <t>キニュウ</t>
    </rPh>
    <rPh sb="19" eb="21">
      <t>フヨウ</t>
    </rPh>
    <phoneticPr fontId="1"/>
  </si>
  <si>
    <t>R8.3.31時点の経過年数</t>
    <rPh sb="7" eb="9">
      <t>ジテン</t>
    </rPh>
    <rPh sb="10" eb="12">
      <t>ケイカ</t>
    </rPh>
    <rPh sb="12" eb="14">
      <t>ネンスウ</t>
    </rPh>
    <phoneticPr fontId="1"/>
  </si>
  <si>
    <t>開始日からR8.3.31までの経過日数</t>
    <rPh sb="0" eb="2">
      <t>カイシ</t>
    </rPh>
    <rPh sb="2" eb="3">
      <t>ヒ</t>
    </rPh>
    <rPh sb="15" eb="17">
      <t>ケイカ</t>
    </rPh>
    <rPh sb="17" eb="19">
      <t>ニッスウ</t>
    </rPh>
    <phoneticPr fontId="1"/>
  </si>
  <si>
    <t>転換　２年目の補助　要件</t>
    <phoneticPr fontId="1"/>
  </si>
  <si>
    <t>３年目対象
（終了）</t>
    <rPh sb="1" eb="3">
      <t>ネンメ</t>
    </rPh>
    <rPh sb="3" eb="5">
      <t>タイショウ</t>
    </rPh>
    <rPh sb="7" eb="9">
      <t>シュウリョウ</t>
    </rPh>
    <phoneticPr fontId="1"/>
  </si>
  <si>
    <t>①</t>
    <phoneticPr fontId="1"/>
  </si>
  <si>
    <t>②</t>
    <phoneticPr fontId="1"/>
  </si>
  <si>
    <t>③</t>
    <phoneticPr fontId="1"/>
  </si>
  <si>
    <t>④</t>
    <phoneticPr fontId="1"/>
  </si>
  <si>
    <t>⑤</t>
    <phoneticPr fontId="1"/>
  </si>
  <si>
    <t>⑥</t>
    <phoneticPr fontId="1"/>
  </si>
  <si>
    <t>２年目対象
（開始）
　①かつ②</t>
    <rPh sb="1" eb="3">
      <t>ネンメ</t>
    </rPh>
    <rPh sb="3" eb="5">
      <t>タイショウ</t>
    </rPh>
    <rPh sb="7" eb="9">
      <t>カイシ</t>
    </rPh>
    <phoneticPr fontId="1"/>
  </si>
  <si>
    <t>２年目対象
（終了）
④かつ⑤</t>
    <rPh sb="1" eb="3">
      <t>ネンメ</t>
    </rPh>
    <rPh sb="3" eb="5">
      <t>タイショウ</t>
    </rPh>
    <rPh sb="7" eb="9">
      <t>シュウリョウ</t>
    </rPh>
    <phoneticPr fontId="1"/>
  </si>
  <si>
    <t>⑦</t>
    <phoneticPr fontId="1"/>
  </si>
  <si>
    <t>⑧</t>
    <phoneticPr fontId="1"/>
  </si>
  <si>
    <t>⑨</t>
    <phoneticPr fontId="1"/>
  </si>
  <si>
    <t>⑩</t>
    <phoneticPr fontId="1"/>
  </si>
  <si>
    <t>有機的管理</t>
    <rPh sb="0" eb="5">
      <t>ユウキテキカンリ</t>
    </rPh>
    <phoneticPr fontId="1"/>
  </si>
  <si>
    <t>多年生作物</t>
    <rPh sb="0" eb="3">
      <t>タネンセイ</t>
    </rPh>
    <rPh sb="3" eb="5">
      <t>サクモツ</t>
    </rPh>
    <phoneticPr fontId="1"/>
  </si>
  <si>
    <t>R7.4.1以降か</t>
    <rPh sb="6" eb="8">
      <t>イコウ</t>
    </rPh>
    <phoneticPr fontId="1"/>
  </si>
  <si>
    <t>R8.3.31以前か</t>
    <rPh sb="7" eb="9">
      <t>イゼン</t>
    </rPh>
    <phoneticPr fontId="1"/>
  </si>
  <si>
    <t>R7.4.1
以降か</t>
    <rPh sb="7" eb="9">
      <t>イコウ</t>
    </rPh>
    <phoneticPr fontId="1"/>
  </si>
  <si>
    <t>R8.3.31
以前か</t>
    <rPh sb="8" eb="10">
      <t>イゼン</t>
    </rPh>
    <phoneticPr fontId="1"/>
  </si>
  <si>
    <t>２年目の開始</t>
    <rPh sb="1" eb="3">
      <t>ネンメ</t>
    </rPh>
    <rPh sb="4" eb="6">
      <t>カイシ</t>
    </rPh>
    <phoneticPr fontId="1"/>
  </si>
  <si>
    <t>２年目完</t>
    <rPh sb="1" eb="3">
      <t>ネンメ</t>
    </rPh>
    <rPh sb="3" eb="4">
      <t>カン</t>
    </rPh>
    <phoneticPr fontId="1"/>
  </si>
  <si>
    <t>３年目完</t>
    <rPh sb="1" eb="3">
      <t>ネンメ</t>
    </rPh>
    <rPh sb="3" eb="4">
      <t>カン</t>
    </rPh>
    <phoneticPr fontId="1"/>
  </si>
  <si>
    <t>有機転換
２年目</t>
    <rPh sb="0" eb="2">
      <t>ユウキ</t>
    </rPh>
    <rPh sb="2" eb="4">
      <t>テンカン</t>
    </rPh>
    <rPh sb="6" eb="8">
      <t>ネンメ</t>
    </rPh>
    <phoneticPr fontId="1"/>
  </si>
  <si>
    <t>有機転換
３年目</t>
    <rPh sb="0" eb="4">
      <t>ユウキテンカン</t>
    </rPh>
    <rPh sb="6" eb="8">
      <t>ネンメ</t>
    </rPh>
    <phoneticPr fontId="1"/>
  </si>
  <si>
    <t>県事業</t>
    <rPh sb="0" eb="1">
      <t>ケン</t>
    </rPh>
    <rPh sb="1" eb="3">
      <t>ジギョウ</t>
    </rPh>
    <phoneticPr fontId="1"/>
  </si>
  <si>
    <t>国事業</t>
    <rPh sb="0" eb="1">
      <t>クニ</t>
    </rPh>
    <rPh sb="1" eb="3">
      <t>ジギョウ</t>
    </rPh>
    <phoneticPr fontId="1"/>
  </si>
  <si>
    <t>あり</t>
    <phoneticPr fontId="1"/>
  </si>
  <si>
    <t>なし</t>
    <phoneticPr fontId="1"/>
  </si>
  <si>
    <t>*ほ場面積は下記合計の小数点第２位を切り捨て
（関数設定）。</t>
    <rPh sb="2" eb="3">
      <t>ジョウ</t>
    </rPh>
    <rPh sb="3" eb="5">
      <t>メンセキ</t>
    </rPh>
    <rPh sb="6" eb="8">
      <t>カキ</t>
    </rPh>
    <rPh sb="8" eb="10">
      <t>ゴウケイ</t>
    </rPh>
    <rPh sb="18" eb="19">
      <t>キ</t>
    </rPh>
    <rPh sb="20" eb="21">
      <t>ス</t>
    </rPh>
    <rPh sb="24" eb="26">
      <t>カンスウ</t>
    </rPh>
    <rPh sb="26" eb="28">
      <t>セッテイ</t>
    </rPh>
    <phoneticPr fontId="1"/>
  </si>
  <si>
    <t>収穫量［kg］</t>
    <rPh sb="0" eb="3">
      <t>シュウカクリョウ</t>
    </rPh>
    <phoneticPr fontId="1"/>
  </si>
  <si>
    <t>補助事業の活用</t>
    <rPh sb="0" eb="2">
      <t>ホジョ</t>
    </rPh>
    <rPh sb="2" eb="4">
      <t>ジギョウ</t>
    </rPh>
    <rPh sb="5" eb="7">
      <t>カツヨウ</t>
    </rPh>
    <phoneticPr fontId="1"/>
  </si>
  <si>
    <t>申請
有無</t>
    <rPh sb="0" eb="2">
      <t>シンセイ</t>
    </rPh>
    <rPh sb="3" eb="5">
      <t>ウム</t>
    </rPh>
    <phoneticPr fontId="1"/>
  </si>
  <si>
    <t>２年目
補助対象　</t>
    <rPh sb="1" eb="3">
      <t>ネンメ</t>
    </rPh>
    <rPh sb="4" eb="6">
      <t>ホジョ</t>
    </rPh>
    <rPh sb="6" eb="8">
      <t>タイショウ</t>
    </rPh>
    <phoneticPr fontId="1"/>
  </si>
  <si>
    <t>R8.3.31
時点</t>
    <rPh sb="8" eb="10">
      <t>ジテン</t>
    </rPh>
    <phoneticPr fontId="1"/>
  </si>
  <si>
    <t>うち、転換【３年目完】　</t>
    <rPh sb="3" eb="5">
      <t>テンカン</t>
    </rPh>
    <rPh sb="7" eb="9">
      <t>ネンメ</t>
    </rPh>
    <rPh sb="9" eb="10">
      <t>カン</t>
    </rPh>
    <phoneticPr fontId="1"/>
  </si>
  <si>
    <t>うち、転換【３年目中】　</t>
    <rPh sb="3" eb="5">
      <t>テンカン</t>
    </rPh>
    <rPh sb="7" eb="9">
      <t>ネンメ</t>
    </rPh>
    <rPh sb="9" eb="10">
      <t>ナカ</t>
    </rPh>
    <phoneticPr fontId="1"/>
  </si>
  <si>
    <t>うち、転換【２年目中】　</t>
    <rPh sb="3" eb="5">
      <t>テンカン</t>
    </rPh>
    <rPh sb="7" eb="9">
      <t>ネンメ</t>
    </rPh>
    <rPh sb="9" eb="10">
      <t>ナカ</t>
    </rPh>
    <phoneticPr fontId="1"/>
  </si>
  <si>
    <t>うち、転換【１年目中】　</t>
    <rPh sb="3" eb="5">
      <t>テンカン</t>
    </rPh>
    <rPh sb="7" eb="9">
      <t>ネンメ</t>
    </rPh>
    <rPh sb="9" eb="10">
      <t>ナカ</t>
    </rPh>
    <phoneticPr fontId="1"/>
  </si>
  <si>
    <t>うち、補助対象外（４年目以降）</t>
    <rPh sb="3" eb="5">
      <t>ホジョ</t>
    </rPh>
    <rPh sb="5" eb="8">
      <t>タイショウガイ</t>
    </rPh>
    <rPh sb="10" eb="12">
      <t>ネンメ</t>
    </rPh>
    <rPh sb="12" eb="14">
      <t>イコウ</t>
    </rPh>
    <phoneticPr fontId="1"/>
  </si>
  <si>
    <t>転換１年目の補助　要件</t>
    <rPh sb="0" eb="2">
      <t>テンカン</t>
    </rPh>
    <rPh sb="3" eb="5">
      <t>ネンメ</t>
    </rPh>
    <rPh sb="6" eb="8">
      <t>ホジョ</t>
    </rPh>
    <rPh sb="9" eb="11">
      <t>ヨウケン</t>
    </rPh>
    <phoneticPr fontId="1"/>
  </si>
  <si>
    <t>１年目の開始</t>
    <rPh sb="1" eb="3">
      <t>ネンメ</t>
    </rPh>
    <rPh sb="4" eb="6">
      <t>カイシ</t>
    </rPh>
    <phoneticPr fontId="1"/>
  </si>
  <si>
    <t>転換の開始・完了期日</t>
    <rPh sb="0" eb="2">
      <t>テンカン</t>
    </rPh>
    <rPh sb="3" eb="5">
      <t>カイシ</t>
    </rPh>
    <rPh sb="6" eb="8">
      <t>カンリョウ</t>
    </rPh>
    <rPh sb="8" eb="10">
      <t>キジツ</t>
    </rPh>
    <phoneticPr fontId="1"/>
  </si>
  <si>
    <t>開始日</t>
    <rPh sb="0" eb="2">
      <t>カイシ</t>
    </rPh>
    <rPh sb="2" eb="3">
      <t>ヒ</t>
    </rPh>
    <phoneticPr fontId="1"/>
  </si>
  <si>
    <t>完了日</t>
    <rPh sb="0" eb="2">
      <t>カンリョウ</t>
    </rPh>
    <rPh sb="2" eb="3">
      <t>ヒ</t>
    </rPh>
    <phoneticPr fontId="1"/>
  </si>
  <si>
    <t>多年生の品目か</t>
    <rPh sb="0" eb="3">
      <t>タネンセイ</t>
    </rPh>
    <rPh sb="4" eb="6">
      <t>ヒンモク</t>
    </rPh>
    <phoneticPr fontId="1"/>
  </si>
  <si>
    <t>新規</t>
    <rPh sb="0" eb="2">
      <t>シンキ</t>
    </rPh>
    <phoneticPr fontId="1"/>
  </si>
  <si>
    <t>既存</t>
    <rPh sb="0" eb="2">
      <t>キゾン</t>
    </rPh>
    <phoneticPr fontId="1"/>
  </si>
  <si>
    <t>生産品目は、既存か</t>
    <rPh sb="0" eb="2">
      <t>セイサン</t>
    </rPh>
    <rPh sb="3" eb="4">
      <t>モク</t>
    </rPh>
    <rPh sb="6" eb="8">
      <t>キゾン</t>
    </rPh>
    <phoneticPr fontId="1"/>
  </si>
  <si>
    <t>１年目対象
（開始）
　①かつ②</t>
    <rPh sb="1" eb="3">
      <t>ネンメ</t>
    </rPh>
    <rPh sb="3" eb="5">
      <t>タイショウ</t>
    </rPh>
    <rPh sb="7" eb="9">
      <t>カイシ</t>
    </rPh>
    <phoneticPr fontId="1"/>
  </si>
  <si>
    <r>
      <t xml:space="preserve">対象？
</t>
    </r>
    <r>
      <rPr>
        <sz val="9"/>
        <color theme="1"/>
        <rFont val="ＭＳ ゴシック"/>
        <family val="3"/>
        <charset val="128"/>
      </rPr>
      <t>新規農産物の転換１年目</t>
    </r>
    <rPh sb="0" eb="2">
      <t>タイショウ</t>
    </rPh>
    <rPh sb="4" eb="6">
      <t>シンキ</t>
    </rPh>
    <rPh sb="6" eb="9">
      <t>ノウサンブツ</t>
    </rPh>
    <rPh sb="10" eb="12">
      <t>テンカン</t>
    </rPh>
    <rPh sb="13" eb="15">
      <t>ネンメ</t>
    </rPh>
    <phoneticPr fontId="1"/>
  </si>
  <si>
    <t>⑪</t>
    <phoneticPr fontId="1"/>
  </si>
  <si>
    <t>⑫</t>
    <phoneticPr fontId="1"/>
  </si>
  <si>
    <t>⑬</t>
    <phoneticPr fontId="1"/>
  </si>
  <si>
    <t>a</t>
    <phoneticPr fontId="1"/>
  </si>
  <si>
    <t>b</t>
    <phoneticPr fontId="1"/>
  </si>
  <si>
    <t>c</t>
    <phoneticPr fontId="1"/>
  </si>
  <si>
    <t>d</t>
    <phoneticPr fontId="1"/>
  </si>
  <si>
    <t>国対象
　a=〇かつ②=×</t>
    <rPh sb="0" eb="1">
      <t>クニ</t>
    </rPh>
    <rPh sb="1" eb="3">
      <t>タイショウ</t>
    </rPh>
    <phoneticPr fontId="1"/>
  </si>
  <si>
    <t>⑥または⑨
=◎
但し、
1年目の国で交付済=”国交付済,
２年目で交付済="交付済
　</t>
    <rPh sb="9" eb="10">
      <t>タダ</t>
    </rPh>
    <rPh sb="14" eb="16">
      <t>ネンメ</t>
    </rPh>
    <rPh sb="17" eb="18">
      <t>クニ</t>
    </rPh>
    <rPh sb="19" eb="21">
      <t>コウフ</t>
    </rPh>
    <rPh sb="21" eb="22">
      <t>スミ</t>
    </rPh>
    <rPh sb="24" eb="25">
      <t>クニ</t>
    </rPh>
    <rPh sb="25" eb="27">
      <t>コウフ</t>
    </rPh>
    <rPh sb="27" eb="28">
      <t>スミ</t>
    </rPh>
    <rPh sb="31" eb="33">
      <t>ネンメ</t>
    </rPh>
    <rPh sb="34" eb="36">
      <t>コウフ</t>
    </rPh>
    <rPh sb="36" eb="37">
      <t>スミ</t>
    </rPh>
    <rPh sb="39" eb="41">
      <t>コウフ</t>
    </rPh>
    <rPh sb="41" eb="42">
      <t>スミ</t>
    </rPh>
    <phoneticPr fontId="1"/>
  </si>
  <si>
    <t>【補助率】
生産品目　既存=1万円/10a
        　新規=2万円/10a</t>
    <rPh sb="1" eb="4">
      <t>ホジョリツ</t>
    </rPh>
    <rPh sb="6" eb="8">
      <t>セイサン</t>
    </rPh>
    <rPh sb="8" eb="10">
      <t>ヒンモク</t>
    </rPh>
    <rPh sb="11" eb="13">
      <t>キゾン</t>
    </rPh>
    <rPh sb="15" eb="17">
      <t>マンエン</t>
    </rPh>
    <rPh sb="31" eb="33">
      <t>シンキ</t>
    </rPh>
    <rPh sb="35" eb="37">
      <t>マンエン</t>
    </rPh>
    <phoneticPr fontId="1"/>
  </si>
  <si>
    <t xml:space="preserve">３年目
補助対象
</t>
    <rPh sb="1" eb="3">
      <t>ネンメ</t>
    </rPh>
    <rPh sb="4" eb="6">
      <t>ホジョ</t>
    </rPh>
    <rPh sb="6" eb="8">
      <t>タイショウ</t>
    </rPh>
    <phoneticPr fontId="1"/>
  </si>
  <si>
    <t>　⑫=◎
　 &amp;
  ⑬=○
但し、３年目交付済="交付済"</t>
    <phoneticPr fontId="1"/>
  </si>
  <si>
    <t>【補助率】
生産品目　既存=5千円/10a
        　新規=１万円/10a</t>
    <rPh sb="1" eb="4">
      <t>ホジョリツ</t>
    </rPh>
    <rPh sb="6" eb="8">
      <t>セイサン</t>
    </rPh>
    <rPh sb="8" eb="10">
      <t>ヒンモク</t>
    </rPh>
    <rPh sb="11" eb="13">
      <t>キゾン</t>
    </rPh>
    <rPh sb="15" eb="16">
      <t>セン</t>
    </rPh>
    <rPh sb="16" eb="17">
      <t>エン</t>
    </rPh>
    <rPh sb="31" eb="33">
      <t>シンキ</t>
    </rPh>
    <rPh sb="35" eb="37">
      <t>マンエン</t>
    </rPh>
    <phoneticPr fontId="1"/>
  </si>
  <si>
    <t>転換３年目の要件</t>
    <rPh sb="0" eb="2">
      <t>テンカン</t>
    </rPh>
    <rPh sb="3" eb="5">
      <t>ネンメ</t>
    </rPh>
    <rPh sb="6" eb="8">
      <t>ヨウケン</t>
    </rPh>
    <phoneticPr fontId="1"/>
  </si>
  <si>
    <t>申請件数</t>
    <rPh sb="0" eb="2">
      <t>シンセイ</t>
    </rPh>
    <rPh sb="2" eb="4">
      <t>ケンスウ</t>
    </rPh>
    <phoneticPr fontId="1"/>
  </si>
  <si>
    <t>有機生産物として
新規
 ・
既存
をﾌﾟﾙﾀﾞｳﾝﾒﾆｭｰから選択</t>
    <rPh sb="0" eb="2">
      <t>ユウキ</t>
    </rPh>
    <rPh sb="2" eb="5">
      <t>セイサンブツ</t>
    </rPh>
    <rPh sb="9" eb="11">
      <t>シンキ</t>
    </rPh>
    <rPh sb="15" eb="17">
      <t>キソン</t>
    </rPh>
    <rPh sb="33" eb="35">
      <t>センタク</t>
    </rPh>
    <phoneticPr fontId="1"/>
  </si>
  <si>
    <t>１年目</t>
    <rPh sb="1" eb="3">
      <t>ネンメ</t>
    </rPh>
    <phoneticPr fontId="1"/>
  </si>
  <si>
    <t>２年目</t>
    <rPh sb="1" eb="3">
      <t>ネンメ</t>
    </rPh>
    <phoneticPr fontId="1"/>
  </si>
  <si>
    <t>３年目</t>
    <rPh sb="1" eb="3">
      <t>ネンメ</t>
    </rPh>
    <phoneticPr fontId="1"/>
  </si>
  <si>
    <t>新規</t>
    <rPh sb="0" eb="2">
      <t>シンキ</t>
    </rPh>
    <phoneticPr fontId="1"/>
  </si>
  <si>
    <t>既存</t>
    <rPh sb="0" eb="2">
      <t>キゾン</t>
    </rPh>
    <phoneticPr fontId="1"/>
  </si>
  <si>
    <t>生産品目</t>
    <rPh sb="0" eb="4">
      <t>セイサンヒンモク</t>
    </rPh>
    <phoneticPr fontId="1"/>
  </si>
  <si>
    <t>転換期間</t>
    <rPh sb="0" eb="2">
      <t>テンカン</t>
    </rPh>
    <rPh sb="2" eb="4">
      <t>キカン</t>
    </rPh>
    <phoneticPr fontId="1"/>
  </si>
  <si>
    <t>【補助率】</t>
    <rPh sb="1" eb="3">
      <t>ホジョ</t>
    </rPh>
    <rPh sb="3" eb="4">
      <t>リツ</t>
    </rPh>
    <phoneticPr fontId="1"/>
  </si>
  <si>
    <t>*10aあたり【円】</t>
    <rPh sb="8" eb="9">
      <t>エン</t>
    </rPh>
    <phoneticPr fontId="1"/>
  </si>
  <si>
    <t>（国）</t>
    <rPh sb="1" eb="2">
      <t>クニ</t>
    </rPh>
    <phoneticPr fontId="1"/>
  </si>
  <si>
    <t>転換２年目（新規）</t>
    <rPh sb="0" eb="2">
      <t>テンカン</t>
    </rPh>
    <rPh sb="3" eb="5">
      <t>ネンメ</t>
    </rPh>
    <rPh sb="6" eb="8">
      <t>シンキ</t>
    </rPh>
    <phoneticPr fontId="1"/>
  </si>
  <si>
    <t>転換２年目（既存）</t>
    <rPh sb="0" eb="2">
      <t>テンカン</t>
    </rPh>
    <rPh sb="3" eb="5">
      <t>ネンメ</t>
    </rPh>
    <rPh sb="6" eb="8">
      <t>キゾン</t>
    </rPh>
    <phoneticPr fontId="1"/>
  </si>
  <si>
    <t>転換３年目（新規）</t>
    <rPh sb="6" eb="8">
      <t>シンキ</t>
    </rPh>
    <phoneticPr fontId="1"/>
  </si>
  <si>
    <t>転換３年目（既存）</t>
    <rPh sb="0" eb="2">
      <t>テンカン</t>
    </rPh>
    <rPh sb="3" eb="5">
      <t>ネンメ</t>
    </rPh>
    <rPh sb="6" eb="8">
      <t>キゾン</t>
    </rPh>
    <phoneticPr fontId="1"/>
  </si>
  <si>
    <t>転換１年目(既存）</t>
    <rPh sb="0" eb="2">
      <t>テンカン</t>
    </rPh>
    <rPh sb="3" eb="5">
      <t>ネンメ</t>
    </rPh>
    <rPh sb="6" eb="8">
      <t>キゾン</t>
    </rPh>
    <phoneticPr fontId="1"/>
  </si>
  <si>
    <t>R8.3</t>
    <phoneticPr fontId="1"/>
  </si>
  <si>
    <t>転換１年目(新規/国）</t>
    <rPh sb="0" eb="2">
      <t>テンカン</t>
    </rPh>
    <rPh sb="3" eb="5">
      <t>ネンメ</t>
    </rPh>
    <rPh sb="6" eb="8">
      <t>シンキ</t>
    </rPh>
    <rPh sb="9" eb="10">
      <t>クニ</t>
    </rPh>
    <phoneticPr fontId="1"/>
  </si>
  <si>
    <t>生産行程管理記録（３年目）*多年生作物のみ</t>
    <rPh sb="0" eb="4">
      <t>セイサンコウテイ</t>
    </rPh>
    <rPh sb="4" eb="6">
      <t>カンリ</t>
    </rPh>
    <rPh sb="6" eb="8">
      <t>キロク</t>
    </rPh>
    <rPh sb="10" eb="12">
      <t>ネンメ</t>
    </rPh>
    <rPh sb="14" eb="17">
      <t>タネンセイ</t>
    </rPh>
    <rPh sb="17" eb="19">
      <t>サクモツ</t>
    </rPh>
    <phoneticPr fontId="1"/>
  </si>
  <si>
    <t>生産行程管理記録（２年目）
*多年生作物の３年目を提出する場合は、計画時に２年目の記録も添付する。</t>
    <rPh sb="0" eb="4">
      <t>セイサンコウテイ</t>
    </rPh>
    <rPh sb="4" eb="6">
      <t>カンリ</t>
    </rPh>
    <rPh sb="6" eb="8">
      <t>キロク</t>
    </rPh>
    <rPh sb="10" eb="12">
      <t>ネンメ</t>
    </rPh>
    <rPh sb="15" eb="18">
      <t>タネンセイ</t>
    </rPh>
    <rPh sb="18" eb="20">
      <t>サクモツ</t>
    </rPh>
    <rPh sb="22" eb="24">
      <t>ネンメ</t>
    </rPh>
    <rPh sb="25" eb="27">
      <t>テイシュツ</t>
    </rPh>
    <rPh sb="29" eb="31">
      <t>バアイ</t>
    </rPh>
    <rPh sb="33" eb="36">
      <t>ケイカクジ</t>
    </rPh>
    <rPh sb="38" eb="40">
      <t>ネンメ</t>
    </rPh>
    <rPh sb="41" eb="43">
      <t>キロク</t>
    </rPh>
    <rPh sb="44" eb="46">
      <t>テンプ</t>
    </rPh>
    <phoneticPr fontId="1"/>
  </si>
  <si>
    <t>プルダウンメニュー</t>
    <phoneticPr fontId="1"/>
  </si>
  <si>
    <t>の提出について</t>
    <rPh sb="1" eb="3">
      <t>テイシュツ</t>
    </rPh>
    <phoneticPr fontId="1"/>
  </si>
  <si>
    <t>実績報告書</t>
    <rPh sb="0" eb="2">
      <t>ジッセキ</t>
    </rPh>
    <rPh sb="2" eb="4">
      <t>ホウコク</t>
    </rPh>
    <rPh sb="4" eb="5">
      <t>ショ</t>
    </rPh>
    <phoneticPr fontId="1"/>
  </si>
  <si>
    <t>計画書</t>
    <rPh sb="0" eb="2">
      <t>ケイカク</t>
    </rPh>
    <rPh sb="2" eb="3">
      <t>ショ</t>
    </rPh>
    <phoneticPr fontId="1"/>
  </si>
  <si>
    <t>提出区分
＊ﾌﾟﾙﾀﾞｳﾝﾒﾆｭｰからｾﾚｸﾄ</t>
    <rPh sb="0" eb="2">
      <t>テイシュツ</t>
    </rPh>
    <rPh sb="2" eb="4">
      <t>クブン</t>
    </rPh>
    <phoneticPr fontId="1"/>
  </si>
  <si>
    <r>
      <t xml:space="preserve">Ｔ　Ｅ　Ｌ
</t>
    </r>
    <r>
      <rPr>
        <sz val="11"/>
        <color rgb="FFFF0000"/>
        <rFont val="ＭＳ ゴシック"/>
        <family val="3"/>
        <charset val="128"/>
      </rPr>
      <t>＊日中連絡の取れる携帯電話など</t>
    </r>
    <rPh sb="7" eb="9">
      <t>ニッチュウ</t>
    </rPh>
    <rPh sb="9" eb="11">
      <t>レンラク</t>
    </rPh>
    <rPh sb="12" eb="13">
      <t>ト</t>
    </rPh>
    <rPh sb="15" eb="17">
      <t>ケイタイ</t>
    </rPh>
    <rPh sb="17" eb="19">
      <t>デンワ</t>
    </rPh>
    <phoneticPr fontId="1"/>
  </si>
  <si>
    <t>☑</t>
    <phoneticPr fontId="1"/>
  </si>
  <si>
    <t>申請者</t>
    <rPh sb="0" eb="3">
      <t>シンセイシャ</t>
    </rPh>
    <phoneticPr fontId="1"/>
  </si>
  <si>
    <t>事務局</t>
    <rPh sb="0" eb="3">
      <t>ジムキョク</t>
    </rPh>
    <phoneticPr fontId="1"/>
  </si>
  <si>
    <t>(有機転換事業)</t>
    <rPh sb="5" eb="7">
      <t>ジギョウ</t>
    </rPh>
    <phoneticPr fontId="6"/>
  </si>
  <si>
    <t>氏名</t>
  </si>
  <si>
    <t>役職名</t>
    <rPh sb="0" eb="2">
      <t>ヤクショク</t>
    </rPh>
    <rPh sb="2" eb="3">
      <t>ナ</t>
    </rPh>
    <phoneticPr fontId="1"/>
  </si>
  <si>
    <t>代表者名</t>
    <rPh sb="0" eb="3">
      <t>ダイヒョウシャ</t>
    </rPh>
    <rPh sb="3" eb="4">
      <t>ナ</t>
    </rPh>
    <phoneticPr fontId="1"/>
  </si>
  <si>
    <t xml:space="preserve">　私は、令和７年度有機農業拡大加速化事業補助金交付申請を行うに当たり、次の事項について誓約します。                            </t>
    <rPh sb="4" eb="6">
      <t>レイワ</t>
    </rPh>
    <phoneticPr fontId="1"/>
  </si>
  <si>
    <t>令和７年度有機農業拡大加速化事業補助金につきまして、別添のとおり</t>
    <rPh sb="0" eb="2">
      <t>レイワ</t>
    </rPh>
    <rPh sb="3" eb="5">
      <t>ネンド</t>
    </rPh>
    <rPh sb="9" eb="11">
      <t>カクダイ</t>
    </rPh>
    <rPh sb="11" eb="13">
      <t>カソク</t>
    </rPh>
    <rPh sb="13" eb="14">
      <t>カ</t>
    </rPh>
    <rPh sb="14" eb="19">
      <t>ジギョウホジョキン</t>
    </rPh>
    <rPh sb="26" eb="28">
      <t>ベッテン</t>
    </rPh>
    <phoneticPr fontId="1"/>
  </si>
  <si>
    <t>令和　　年度有機農業拡大加速化事業補助金につきまして、令和　　年　　月　　日付けで提出しました計画書につき、変更したく必要書類を添えて申請いたします。</t>
    <rPh sb="0" eb="2">
      <t>レイワ</t>
    </rPh>
    <rPh sb="4" eb="6">
      <t>ネンド</t>
    </rPh>
    <rPh sb="10" eb="12">
      <t>カクダイ</t>
    </rPh>
    <rPh sb="12" eb="14">
      <t>カソク</t>
    </rPh>
    <rPh sb="14" eb="15">
      <t>カ</t>
    </rPh>
    <rPh sb="15" eb="17">
      <t>ジギョウ</t>
    </rPh>
    <rPh sb="17" eb="20">
      <t>ホジョキン</t>
    </rPh>
    <rPh sb="27" eb="29">
      <t>レイワ</t>
    </rPh>
    <rPh sb="31" eb="32">
      <t>ネン</t>
    </rPh>
    <rPh sb="34" eb="35">
      <t>ガツ</t>
    </rPh>
    <rPh sb="37" eb="38">
      <t>ヒ</t>
    </rPh>
    <rPh sb="38" eb="39">
      <t>ツ</t>
    </rPh>
    <rPh sb="41" eb="43">
      <t>テイシュツ</t>
    </rPh>
    <rPh sb="47" eb="49">
      <t>ケイカク</t>
    </rPh>
    <rPh sb="49" eb="50">
      <t>ショ</t>
    </rPh>
    <rPh sb="54" eb="56">
      <t>ヘンコウ</t>
    </rPh>
    <rPh sb="59" eb="61">
      <t>ヒツヨウ</t>
    </rPh>
    <rPh sb="61" eb="63">
      <t>ショルイ</t>
    </rPh>
    <rPh sb="64" eb="65">
      <t>ソ</t>
    </rPh>
    <rPh sb="67" eb="69">
      <t>シンセイ</t>
    </rPh>
    <phoneticPr fontId="1"/>
  </si>
  <si>
    <t>令和　　年度有機農業拡大加速化事業補助金につきまして、令和　　年　　月　　日付けで提出しました計画書につき、変更が生じましたので必要書類を添えて届けます。</t>
    <rPh sb="0" eb="2">
      <t>レイワ</t>
    </rPh>
    <rPh sb="4" eb="6">
      <t>ネンド</t>
    </rPh>
    <rPh sb="10" eb="12">
      <t>カクダイ</t>
    </rPh>
    <rPh sb="12" eb="14">
      <t>カソク</t>
    </rPh>
    <rPh sb="14" eb="15">
      <t>カ</t>
    </rPh>
    <rPh sb="15" eb="17">
      <t>ジギョウ</t>
    </rPh>
    <rPh sb="17" eb="20">
      <t>ホジョキン</t>
    </rPh>
    <rPh sb="32" eb="34">
      <t>レイワ</t>
    </rPh>
    <rPh sb="36" eb="37">
      <t>ネン</t>
    </rPh>
    <rPh sb="39" eb="40">
      <t>ガツ</t>
    </rPh>
    <rPh sb="42" eb="43">
      <t>ヒ</t>
    </rPh>
    <rPh sb="43" eb="44">
      <t>ツ</t>
    </rPh>
    <rPh sb="46" eb="48">
      <t>テイシュツ</t>
    </rPh>
    <rPh sb="51" eb="53">
      <t>ジッセキ</t>
    </rPh>
    <rPh sb="54" eb="55">
      <t>ショ</t>
    </rPh>
    <rPh sb="59" eb="61">
      <t>ヘンコウ</t>
    </rPh>
    <rPh sb="62" eb="63">
      <t>ショウ</t>
    </rPh>
    <rPh sb="69" eb="71">
      <t>ヒツヨウ</t>
    </rPh>
    <rPh sb="72" eb="73">
      <t>トド</t>
    </rPh>
    <phoneticPr fontId="1"/>
  </si>
  <si>
    <t>令和　　年度有機農業拡大加速化事業補助金につきまして、令和　　年　　月　　日付けで提出しました計画書につき、事業廃止することとなりましたので届け出いたします。</t>
    <rPh sb="0" eb="2">
      <t>レイワ</t>
    </rPh>
    <rPh sb="4" eb="6">
      <t>ネンド</t>
    </rPh>
    <rPh sb="10" eb="12">
      <t>カクダイ</t>
    </rPh>
    <rPh sb="12" eb="14">
      <t>カソク</t>
    </rPh>
    <rPh sb="14" eb="15">
      <t>カ</t>
    </rPh>
    <rPh sb="15" eb="17">
      <t>ジギョウ</t>
    </rPh>
    <rPh sb="17" eb="20">
      <t>ホジョキン</t>
    </rPh>
    <rPh sb="27" eb="29">
      <t>レイワ</t>
    </rPh>
    <rPh sb="31" eb="32">
      <t>ネン</t>
    </rPh>
    <rPh sb="34" eb="35">
      <t>ガツ</t>
    </rPh>
    <rPh sb="37" eb="38">
      <t>ヒ</t>
    </rPh>
    <rPh sb="38" eb="39">
      <t>ツ</t>
    </rPh>
    <rPh sb="41" eb="43">
      <t>テイシュツ</t>
    </rPh>
    <rPh sb="47" eb="49">
      <t>ケイカク</t>
    </rPh>
    <rPh sb="49" eb="50">
      <t>ショ</t>
    </rPh>
    <rPh sb="54" eb="56">
      <t>ジギョウ</t>
    </rPh>
    <rPh sb="56" eb="58">
      <t>ハイシ</t>
    </rPh>
    <rPh sb="70" eb="71">
      <t>トド</t>
    </rPh>
    <rPh sb="72" eb="73">
      <t>デ</t>
    </rPh>
    <phoneticPr fontId="1"/>
  </si>
  <si>
    <t>令和７年度有機農業拡大加速化事業補助金に係る</t>
    <rPh sb="0" eb="2">
      <t>レイワ</t>
    </rPh>
    <phoneticPr fontId="1"/>
  </si>
  <si>
    <t>令和７年度　有機農業拡大加速化事業補助金については、令和○年○○月</t>
    <rPh sb="0" eb="2">
      <t>レイワ</t>
    </rPh>
    <rPh sb="3" eb="5">
      <t>ネンド</t>
    </rPh>
    <rPh sb="10" eb="12">
      <t>カクダイ</t>
    </rPh>
    <rPh sb="12" eb="14">
      <t>カソク</t>
    </rPh>
    <rPh sb="14" eb="15">
      <t>カ</t>
    </rPh>
    <rPh sb="15" eb="17">
      <t>ジギョウ</t>
    </rPh>
    <rPh sb="17" eb="20">
      <t>ホジョキン</t>
    </rPh>
    <rPh sb="26" eb="28">
      <t>レイワ</t>
    </rPh>
    <rPh sb="29" eb="30">
      <t>ネン</t>
    </rPh>
    <rPh sb="32" eb="33">
      <t>ガツ</t>
    </rPh>
    <phoneticPr fontId="1"/>
  </si>
  <si>
    <t>プルダウンメニュー</t>
    <phoneticPr fontId="1"/>
  </si>
  <si>
    <t>有機JAS認証書（写し）</t>
    <rPh sb="0" eb="2">
      <t>ユウキ</t>
    </rPh>
    <rPh sb="5" eb="8">
      <t>ニンショウショ</t>
    </rPh>
    <rPh sb="9" eb="10">
      <t>ウツ</t>
    </rPh>
    <phoneticPr fontId="1"/>
  </si>
  <si>
    <t>農地台帳</t>
    <rPh sb="0" eb="2">
      <t>ノウチ</t>
    </rPh>
    <rPh sb="2" eb="4">
      <t>ダイチョウ</t>
    </rPh>
    <phoneticPr fontId="1"/>
  </si>
  <si>
    <t>名寄帳</t>
    <rPh sb="0" eb="2">
      <t>ナヨ</t>
    </rPh>
    <rPh sb="2" eb="3">
      <t>チョウ</t>
    </rPh>
    <phoneticPr fontId="1"/>
  </si>
  <si>
    <t xml:space="preserve">
＊ほ場面積の記載された添付書類と同じ値を記入してください。</t>
    <phoneticPr fontId="1"/>
  </si>
  <si>
    <t>面積
（ａ）</t>
    <rPh sb="0" eb="2">
      <t>メンセキ</t>
    </rPh>
    <phoneticPr fontId="1"/>
  </si>
  <si>
    <t>面積の根拠書類
*ﾌﾟﾙﾀﾞｳﾝﾒﾆｭｰからｾﾚｸﾄ</t>
    <rPh sb="0" eb="2">
      <t>メンセキ</t>
    </rPh>
    <rPh sb="3" eb="5">
      <t>コンキョ</t>
    </rPh>
    <rPh sb="5" eb="7">
      <t>ショルイ</t>
    </rPh>
    <phoneticPr fontId="1"/>
  </si>
  <si>
    <t>ほ場一覧（ほ場毎の所在地／面積のわかる書類</t>
    <rPh sb="1" eb="2">
      <t>ジョウ</t>
    </rPh>
    <rPh sb="2" eb="4">
      <t>イチラン</t>
    </rPh>
    <rPh sb="6" eb="7">
      <t>ジョウ</t>
    </rPh>
    <rPh sb="7" eb="8">
      <t>マイ</t>
    </rPh>
    <rPh sb="9" eb="12">
      <t>ショザイチ</t>
    </rPh>
    <rPh sb="13" eb="15">
      <t>メンセキ</t>
    </rPh>
    <rPh sb="19" eb="21">
      <t>ショルイ</t>
    </rPh>
    <phoneticPr fontId="1"/>
  </si>
  <si>
    <t>有機JAS認証書</t>
    <rPh sb="0" eb="2">
      <t>ユウキ</t>
    </rPh>
    <rPh sb="5" eb="8">
      <t>ニンショウショ</t>
    </rPh>
    <phoneticPr fontId="1"/>
  </si>
  <si>
    <t>西都市有機ほ場1番</t>
    <rPh sb="0" eb="3">
      <t>サイトシ</t>
    </rPh>
    <rPh sb="3" eb="5">
      <t>ユウキ</t>
    </rPh>
    <rPh sb="6" eb="7">
      <t>ジョウ</t>
    </rPh>
    <rPh sb="8" eb="9">
      <t>バン</t>
    </rPh>
    <phoneticPr fontId="1"/>
  </si>
  <si>
    <t>西都市有機ほ場2番</t>
    <rPh sb="0" eb="3">
      <t>サイトシ</t>
    </rPh>
    <rPh sb="3" eb="5">
      <t>ユウキ</t>
    </rPh>
    <rPh sb="6" eb="7">
      <t>ジョウ</t>
    </rPh>
    <rPh sb="8" eb="9">
      <t>バン</t>
    </rPh>
    <phoneticPr fontId="1"/>
  </si>
  <si>
    <t>西都市有機ほ場3番</t>
    <rPh sb="0" eb="3">
      <t>サイトシ</t>
    </rPh>
    <rPh sb="3" eb="5">
      <t>ユウキ</t>
    </rPh>
    <rPh sb="6" eb="7">
      <t>ジョウ</t>
    </rPh>
    <rPh sb="8" eb="9">
      <t>バン</t>
    </rPh>
    <phoneticPr fontId="1"/>
  </si>
  <si>
    <t>西都市有機ほ場4番</t>
    <rPh sb="0" eb="3">
      <t>サイトシ</t>
    </rPh>
    <rPh sb="3" eb="5">
      <t>ユウキ</t>
    </rPh>
    <rPh sb="6" eb="7">
      <t>ジョウ</t>
    </rPh>
    <rPh sb="8" eb="9">
      <t>バン</t>
    </rPh>
    <phoneticPr fontId="1"/>
  </si>
  <si>
    <t>高鍋町有機畑1丁目</t>
    <rPh sb="0" eb="3">
      <t>タカナベチョウ</t>
    </rPh>
    <rPh sb="3" eb="5">
      <t>ユウキ</t>
    </rPh>
    <rPh sb="5" eb="6">
      <t>ハタケ</t>
    </rPh>
    <rPh sb="7" eb="9">
      <t>チョウメ</t>
    </rPh>
    <phoneticPr fontId="1"/>
  </si>
  <si>
    <t>高鍋町有機畑2丁目</t>
    <rPh sb="0" eb="3">
      <t>タカナベチョウ</t>
    </rPh>
    <rPh sb="3" eb="5">
      <t>ユウキ</t>
    </rPh>
    <rPh sb="5" eb="6">
      <t>ハタケ</t>
    </rPh>
    <rPh sb="7" eb="9">
      <t>チョウメ</t>
    </rPh>
    <phoneticPr fontId="1"/>
  </si>
  <si>
    <t>高鍋町有機畑3丁目</t>
    <rPh sb="0" eb="3">
      <t>タカナベチョウ</t>
    </rPh>
    <rPh sb="3" eb="5">
      <t>ユウキ</t>
    </rPh>
    <rPh sb="5" eb="6">
      <t>ハタケ</t>
    </rPh>
    <rPh sb="7" eb="9">
      <t>チョウメ</t>
    </rPh>
    <phoneticPr fontId="1"/>
  </si>
  <si>
    <t>高鍋町有機畑4丁目</t>
    <rPh sb="0" eb="3">
      <t>タカナベチョウ</t>
    </rPh>
    <rPh sb="3" eb="5">
      <t>ユウキ</t>
    </rPh>
    <rPh sb="5" eb="6">
      <t>ハタケ</t>
    </rPh>
    <rPh sb="7" eb="9">
      <t>チョウメ</t>
    </rPh>
    <phoneticPr fontId="1"/>
  </si>
  <si>
    <t>高鍋町有機畑5丁目</t>
    <rPh sb="0" eb="3">
      <t>タカナベチョウ</t>
    </rPh>
    <rPh sb="3" eb="5">
      <t>ユウキ</t>
    </rPh>
    <rPh sb="5" eb="6">
      <t>ハタケ</t>
    </rPh>
    <rPh sb="7" eb="9">
      <t>チョウメ</t>
    </rPh>
    <phoneticPr fontId="1"/>
  </si>
  <si>
    <t>補助対象面積</t>
    <rPh sb="0" eb="2">
      <t>ホジョ</t>
    </rPh>
    <rPh sb="2" eb="4">
      <t>タイショウ</t>
    </rPh>
    <rPh sb="4" eb="6">
      <t>メンセキ</t>
    </rPh>
    <phoneticPr fontId="1"/>
  </si>
  <si>
    <t>畦畔率</t>
    <rPh sb="0" eb="3">
      <t>ケイハンリツ</t>
    </rPh>
    <phoneticPr fontId="1"/>
  </si>
  <si>
    <t>補助対象ほ場面積算定シート</t>
    <rPh sb="0" eb="2">
      <t>ホジョ</t>
    </rPh>
    <rPh sb="2" eb="4">
      <t>タイショウ</t>
    </rPh>
    <rPh sb="5" eb="6">
      <t>ジョウ</t>
    </rPh>
    <rPh sb="6" eb="8">
      <t>メンセキ</t>
    </rPh>
    <rPh sb="8" eb="10">
      <t>サンテイ</t>
    </rPh>
    <phoneticPr fontId="1"/>
  </si>
  <si>
    <t>事務局　様式</t>
    <rPh sb="0" eb="3">
      <t>ジムキョク</t>
    </rPh>
    <rPh sb="4" eb="6">
      <t>ヨウシキ</t>
    </rPh>
    <phoneticPr fontId="10"/>
  </si>
  <si>
    <t>畦畔率</t>
    <rPh sb="0" eb="3">
      <t>ケイハンリツ</t>
    </rPh>
    <phoneticPr fontId="1"/>
  </si>
  <si>
    <t xml:space="preserve">補助対象面積
畦畔率などにより算定
</t>
    <rPh sb="0" eb="2">
      <t>ホジョ</t>
    </rPh>
    <rPh sb="2" eb="4">
      <t>タイショウ</t>
    </rPh>
    <rPh sb="4" eb="6">
      <t>メンセキ</t>
    </rPh>
    <rPh sb="8" eb="11">
      <t>ケイハンリツ</t>
    </rPh>
    <rPh sb="16" eb="18">
      <t>サンテイ</t>
    </rPh>
    <phoneticPr fontId="1"/>
  </si>
  <si>
    <t xml:space="preserve">補助対象面積
畦畔率などにより算定
 ＊自動計算
</t>
    <rPh sb="0" eb="2">
      <t>ホジョ</t>
    </rPh>
    <rPh sb="2" eb="4">
      <t>タイショウ</t>
    </rPh>
    <rPh sb="4" eb="6">
      <t>メンセキ</t>
    </rPh>
    <rPh sb="8" eb="11">
      <t>ケイハンリツ</t>
    </rPh>
    <rPh sb="16" eb="18">
      <t>サンテイ</t>
    </rPh>
    <rPh sb="22" eb="24">
      <t>ジドウ</t>
    </rPh>
    <rPh sb="24" eb="26">
      <t>ケイサン</t>
    </rPh>
    <phoneticPr fontId="1"/>
  </si>
  <si>
    <t>＊国から今後提示される予定のR7年度の畦畔率で変更の場合あり。
それに伴い、補助対象ほ場面積、補助申請額が変わる可能性あり。</t>
    <rPh sb="1" eb="2">
      <t>クニ</t>
    </rPh>
    <rPh sb="4" eb="6">
      <t>コンゴ</t>
    </rPh>
    <rPh sb="6" eb="8">
      <t>テイジ</t>
    </rPh>
    <rPh sb="11" eb="13">
      <t>ヨテイ</t>
    </rPh>
    <rPh sb="23" eb="25">
      <t>ヘンコウ</t>
    </rPh>
    <rPh sb="26" eb="28">
      <t>バアイ</t>
    </rPh>
    <rPh sb="35" eb="36">
      <t>トモナ</t>
    </rPh>
    <rPh sb="38" eb="40">
      <t>ホジョ</t>
    </rPh>
    <rPh sb="40" eb="42">
      <t>タイショウ</t>
    </rPh>
    <rPh sb="43" eb="44">
      <t>ジョウ</t>
    </rPh>
    <rPh sb="44" eb="46">
      <t>メンセキ</t>
    </rPh>
    <rPh sb="47" eb="49">
      <t>ホジョ</t>
    </rPh>
    <rPh sb="49" eb="52">
      <t>シンセイガク</t>
    </rPh>
    <rPh sb="53" eb="54">
      <t>カ</t>
    </rPh>
    <rPh sb="56" eb="59">
      <t>カノウセイ</t>
    </rPh>
    <phoneticPr fontId="1"/>
  </si>
  <si>
    <t>固定資産台帳</t>
    <rPh sb="0" eb="4">
      <t>コテイシサン</t>
    </rPh>
    <rPh sb="4" eb="6">
      <t>ダイチョウ</t>
    </rPh>
    <phoneticPr fontId="1"/>
  </si>
  <si>
    <t>固定資産台帳</t>
    <rPh sb="0" eb="2">
      <t>コテイ</t>
    </rPh>
    <rPh sb="2" eb="4">
      <t>シサン</t>
    </rPh>
    <rPh sb="4" eb="6">
      <t>ダイチョウ</t>
    </rPh>
    <phoneticPr fontId="1"/>
  </si>
  <si>
    <t>なし</t>
  </si>
  <si>
    <t>あり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</si>
</sst>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ggge&quot;年&quot;m&quot;月&quot;d&quot;日&quot;;@"/>
    <numFmt numFmtId="177" formatCode="[$-411]ggge&quot;年&quot;m&quot;月&quot;d&quot;日&quot;;@"/>
    <numFmt numFmtId="178" formatCode="[$-411]ge\.m\.d;@"/>
    <numFmt numFmtId="179" formatCode="#,##0.0;[Red]\-#,##0.0"/>
    <numFmt numFmtId="180" formatCode="0.000"/>
  </numFmts>
  <fonts count="92">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sz val="11"/>
      <color theme="1"/>
      <name val="ＭＳ 明朝"/>
      <family val="1"/>
      <charset val="128"/>
    </font>
    <font>
      <b/>
      <sz val="11"/>
      <color theme="1"/>
      <name val="ＭＳ 明朝"/>
      <family val="1"/>
      <charset val="128"/>
    </font>
    <font>
      <sz val="11"/>
      <name val="ＭＳ 明朝"/>
      <family val="1"/>
      <charset val="128"/>
    </font>
    <font>
      <sz val="6"/>
      <name val="ＭＳ 明朝"/>
      <family val="1"/>
      <charset val="128"/>
    </font>
    <font>
      <sz val="12"/>
      <name val="ＭＳ ゴシック"/>
      <family val="3"/>
      <charset val="128"/>
    </font>
    <font>
      <sz val="12"/>
      <name val="ＭＳ 明朝"/>
      <family val="1"/>
      <charset val="128"/>
    </font>
    <font>
      <sz val="16"/>
      <name val="ＭＳ ゴシック"/>
      <family val="3"/>
      <charset val="128"/>
    </font>
    <font>
      <sz val="6"/>
      <name val="ＭＳ Ｐゴシック"/>
      <family val="3"/>
      <charset val="128"/>
    </font>
    <font>
      <sz val="14"/>
      <name val="ＭＳ ゴシック"/>
      <family val="3"/>
      <charset val="128"/>
    </font>
    <font>
      <sz val="11"/>
      <color theme="1"/>
      <name val="游ゴシック"/>
      <family val="2"/>
      <charset val="128"/>
      <scheme val="minor"/>
    </font>
    <font>
      <b/>
      <sz val="11"/>
      <color theme="1"/>
      <name val="游ゴシック"/>
      <family val="2"/>
      <charset val="128"/>
      <scheme val="minor"/>
    </font>
    <font>
      <b/>
      <sz val="14"/>
      <name val="ＭＳ ゴシック"/>
      <family val="3"/>
      <charset val="128"/>
    </font>
    <font>
      <b/>
      <sz val="14"/>
      <color theme="1"/>
      <name val="游ゴシック"/>
      <family val="2"/>
      <charset val="128"/>
      <scheme val="minor"/>
    </font>
    <font>
      <b/>
      <sz val="12"/>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sz val="12"/>
      <color theme="1"/>
      <name val="游ゴシック"/>
      <family val="2"/>
      <charset val="128"/>
      <scheme val="minor"/>
    </font>
    <font>
      <b/>
      <sz val="12"/>
      <name val="ＭＳ ゴシック"/>
      <family val="3"/>
      <charset val="128"/>
    </font>
    <font>
      <sz val="9"/>
      <name val="ＭＳ ゴシック"/>
      <family val="3"/>
      <charset val="128"/>
    </font>
    <font>
      <b/>
      <sz val="10"/>
      <name val="ＭＳ ゴシック"/>
      <family val="3"/>
      <charset val="128"/>
    </font>
    <font>
      <b/>
      <sz val="11"/>
      <color theme="1"/>
      <name val="游ゴシック"/>
      <family val="3"/>
      <charset val="128"/>
      <scheme val="minor"/>
    </font>
    <font>
      <sz val="9"/>
      <color rgb="FF000000"/>
      <name val="Meiryo UI"/>
      <family val="3"/>
      <charset val="128"/>
    </font>
    <font>
      <u/>
      <sz val="11"/>
      <color theme="1"/>
      <name val="ＭＳ 明朝"/>
      <family val="1"/>
      <charset val="128"/>
    </font>
    <font>
      <sz val="11"/>
      <color theme="1"/>
      <name val="ＭＳ ゴシック"/>
      <family val="3"/>
      <charset val="128"/>
    </font>
    <font>
      <sz val="12"/>
      <color theme="1"/>
      <name val="ＭＳ ゴシック"/>
      <family val="3"/>
      <charset val="128"/>
    </font>
    <font>
      <sz val="10"/>
      <color theme="1"/>
      <name val="游ゴシック"/>
      <family val="2"/>
      <charset val="128"/>
      <scheme val="minor"/>
    </font>
    <font>
      <sz val="10"/>
      <name val="ＭＳ ゴシック"/>
      <family val="3"/>
      <charset val="128"/>
    </font>
    <font>
      <sz val="12"/>
      <color theme="1"/>
      <name val="游ゴシック"/>
      <family val="3"/>
      <charset val="128"/>
      <scheme val="minor"/>
    </font>
    <font>
      <b/>
      <sz val="11"/>
      <color theme="1"/>
      <name val="ＭＳ ゴシック"/>
      <family val="3"/>
      <charset val="128"/>
    </font>
    <font>
      <sz val="10"/>
      <color theme="1"/>
      <name val="ＭＳ ゴシック"/>
      <family val="3"/>
      <charset val="128"/>
    </font>
    <font>
      <b/>
      <sz val="12"/>
      <name val="ＭＳ 明朝"/>
      <family val="1"/>
      <charset val="128"/>
    </font>
    <font>
      <b/>
      <sz val="12"/>
      <color theme="1"/>
      <name val="游ゴシック"/>
      <family val="2"/>
      <charset val="128"/>
      <scheme val="minor"/>
    </font>
    <font>
      <sz val="9"/>
      <color theme="1"/>
      <name val="ＭＳ ゴシック"/>
      <family val="3"/>
      <charset val="128"/>
    </font>
    <font>
      <u/>
      <sz val="11"/>
      <color theme="10"/>
      <name val="游ゴシック"/>
      <family val="2"/>
      <charset val="128"/>
      <scheme val="minor"/>
    </font>
    <font>
      <sz val="20"/>
      <name val="游ゴシック"/>
      <family val="2"/>
      <charset val="128"/>
      <scheme val="minor"/>
    </font>
    <font>
      <sz val="11"/>
      <name val="游ゴシック"/>
      <family val="2"/>
      <charset val="128"/>
      <scheme val="minor"/>
    </font>
    <font>
      <sz val="14"/>
      <name val="游ゴシック"/>
      <family val="2"/>
      <charset val="128"/>
      <scheme val="minor"/>
    </font>
    <font>
      <b/>
      <sz val="9"/>
      <color theme="1"/>
      <name val="游ゴシック"/>
      <family val="3"/>
      <charset val="128"/>
      <scheme val="minor"/>
    </font>
    <font>
      <sz val="9"/>
      <color theme="1"/>
      <name val="ＭＳ 明朝"/>
      <family val="1"/>
      <charset val="128"/>
    </font>
    <font>
      <sz val="10"/>
      <color theme="1"/>
      <name val="ＭＳ 明朝"/>
      <family val="1"/>
      <charset val="128"/>
    </font>
    <font>
      <sz val="11"/>
      <color theme="1"/>
      <name val="ＭＳ Ｐ明朝"/>
      <family val="1"/>
      <charset val="128"/>
    </font>
    <font>
      <sz val="11"/>
      <name val="ＭＳ Ｐ明朝"/>
      <family val="1"/>
      <charset val="128"/>
    </font>
    <font>
      <b/>
      <sz val="12"/>
      <color theme="1"/>
      <name val="ＭＳ 明朝"/>
      <family val="1"/>
      <charset val="128"/>
    </font>
    <font>
      <b/>
      <u/>
      <sz val="14"/>
      <color theme="1"/>
      <name val="ＭＳ 明朝"/>
      <family val="1"/>
      <charset val="128"/>
    </font>
    <font>
      <sz val="9"/>
      <color theme="0"/>
      <name val="ＭＳ 明朝"/>
      <family val="1"/>
      <charset val="128"/>
    </font>
    <font>
      <sz val="9"/>
      <color theme="0"/>
      <name val="游ゴシック"/>
      <family val="2"/>
      <charset val="128"/>
      <scheme val="minor"/>
    </font>
    <font>
      <sz val="11"/>
      <color theme="0"/>
      <name val="ＭＳ 明朝"/>
      <family val="1"/>
      <charset val="128"/>
    </font>
    <font>
      <sz val="20"/>
      <name val="ＭＳ ゴシック"/>
      <family val="3"/>
      <charset val="128"/>
    </font>
    <font>
      <sz val="11"/>
      <name val="ＭＳ ゴシック"/>
      <family val="3"/>
      <charset val="128"/>
    </font>
    <font>
      <b/>
      <sz val="14"/>
      <color theme="1"/>
      <name val="ＭＳ ゴシック"/>
      <family val="3"/>
      <charset val="128"/>
    </font>
    <font>
      <b/>
      <sz val="9"/>
      <color theme="1"/>
      <name val="ＭＳ ゴシック"/>
      <family val="3"/>
      <charset val="128"/>
    </font>
    <font>
      <u/>
      <sz val="12"/>
      <color theme="1"/>
      <name val="ＭＳ 明朝"/>
      <family val="1"/>
      <charset val="128"/>
    </font>
    <font>
      <sz val="11"/>
      <color rgb="FFFF0000"/>
      <name val="ＭＳ ゴシック"/>
      <family val="3"/>
      <charset val="128"/>
    </font>
    <font>
      <sz val="11"/>
      <color rgb="FFFF0000"/>
      <name val="メイリオ"/>
      <family val="3"/>
      <charset val="128"/>
    </font>
    <font>
      <sz val="16"/>
      <name val="游ゴシック"/>
      <family val="2"/>
      <charset val="128"/>
      <scheme val="minor"/>
    </font>
    <font>
      <sz val="9"/>
      <color theme="0" tint="-4.9989318521683403E-2"/>
      <name val="ＭＳ 明朝"/>
      <family val="1"/>
      <charset val="128"/>
    </font>
    <font>
      <sz val="9"/>
      <color theme="0" tint="-0.14999847407452621"/>
      <name val="ＭＳ 明朝"/>
      <family val="1"/>
      <charset val="128"/>
    </font>
    <font>
      <sz val="10"/>
      <color theme="0" tint="-0.14999847407452621"/>
      <name val="ＭＳ 明朝"/>
      <family val="1"/>
      <charset val="128"/>
    </font>
    <font>
      <sz val="11"/>
      <color theme="0" tint="-0.14999847407452621"/>
      <name val="游ゴシック"/>
      <family val="3"/>
      <charset val="128"/>
      <scheme val="minor"/>
    </font>
    <font>
      <b/>
      <sz val="11"/>
      <color theme="0" tint="-0.14999847407452621"/>
      <name val="游ゴシック"/>
      <family val="3"/>
      <charset val="128"/>
      <scheme val="minor"/>
    </font>
    <font>
      <i/>
      <sz val="11"/>
      <name val="ＭＳ 明朝"/>
      <family val="1"/>
      <charset val="128"/>
    </font>
    <font>
      <i/>
      <sz val="11"/>
      <color theme="1"/>
      <name val="游ゴシック"/>
      <family val="2"/>
      <charset val="128"/>
      <scheme val="minor"/>
    </font>
    <font>
      <b/>
      <sz val="12"/>
      <color theme="1"/>
      <name val="ＭＳ ゴシック"/>
      <family val="3"/>
      <charset val="128"/>
    </font>
    <font>
      <sz val="8"/>
      <color theme="1"/>
      <name val="ＭＳ ゴシック"/>
      <family val="3"/>
      <charset val="128"/>
    </font>
    <font>
      <sz val="11"/>
      <color rgb="FFFF0000"/>
      <name val="游ゴシック"/>
      <family val="2"/>
      <charset val="128"/>
      <scheme val="minor"/>
    </font>
    <font>
      <b/>
      <sz val="11"/>
      <color rgb="FFFF0000"/>
      <name val="ＭＳ ゴシック"/>
      <family val="3"/>
      <charset val="128"/>
    </font>
    <font>
      <sz val="11"/>
      <color theme="1"/>
      <name val="游ゴシック"/>
      <family val="3"/>
      <charset val="128"/>
      <scheme val="minor"/>
    </font>
    <font>
      <sz val="14"/>
      <color theme="1"/>
      <name val="ＭＳ ゴシック"/>
      <family val="3"/>
      <charset val="128"/>
    </font>
    <font>
      <b/>
      <sz val="11"/>
      <name val="ＭＳ ゴシック"/>
      <family val="3"/>
      <charset val="128"/>
    </font>
    <font>
      <sz val="8"/>
      <color theme="1"/>
      <name val="游ゴシック"/>
      <family val="3"/>
      <charset val="128"/>
      <scheme val="minor"/>
    </font>
    <font>
      <sz val="9"/>
      <color rgb="FFFF0000"/>
      <name val="ＭＳ 明朝"/>
      <family val="1"/>
      <charset val="128"/>
    </font>
    <font>
      <sz val="11"/>
      <color rgb="FFFF0000"/>
      <name val="游ゴシック"/>
      <family val="3"/>
      <charset val="128"/>
      <scheme val="minor"/>
    </font>
    <font>
      <sz val="10.5"/>
      <color rgb="FFFF0000"/>
      <name val="ＭＳ 明朝"/>
      <family val="1"/>
      <charset val="128"/>
    </font>
    <font>
      <sz val="10"/>
      <name val="ＭＳ 明朝"/>
      <family val="1"/>
      <charset val="128"/>
    </font>
    <font>
      <sz val="9"/>
      <name val="ＭＳ 明朝"/>
      <family val="1"/>
      <charset val="128"/>
    </font>
    <font>
      <u/>
      <sz val="12"/>
      <name val="ＭＳ 明朝"/>
      <family val="1"/>
      <charset val="128"/>
    </font>
    <font>
      <sz val="12"/>
      <color rgb="FFFF0000"/>
      <name val="ＭＳ ゴシック"/>
      <family val="3"/>
      <charset val="128"/>
    </font>
    <font>
      <b/>
      <sz val="12"/>
      <color rgb="FFFF0000"/>
      <name val="ＭＳ ゴシック"/>
      <family val="3"/>
      <charset val="128"/>
    </font>
    <font>
      <sz val="16"/>
      <color theme="1"/>
      <name val="ＭＳ ゴシック"/>
      <family val="3"/>
      <charset val="128"/>
    </font>
    <font>
      <b/>
      <sz val="16"/>
      <color theme="1"/>
      <name val="ＭＳ ゴシック"/>
      <family val="3"/>
      <charset val="128"/>
    </font>
    <font>
      <b/>
      <sz val="16"/>
      <color theme="1"/>
      <name val="游ゴシック"/>
      <family val="2"/>
      <charset val="128"/>
      <scheme val="minor"/>
    </font>
    <font>
      <sz val="14"/>
      <color theme="1"/>
      <name val="游ゴシック"/>
      <family val="2"/>
      <charset val="128"/>
      <scheme val="minor"/>
    </font>
    <font>
      <sz val="18"/>
      <color theme="1"/>
      <name val="ＭＳ ゴシック"/>
      <family val="3"/>
      <charset val="128"/>
    </font>
    <font>
      <sz val="14"/>
      <color rgb="FFFF0000"/>
      <name val="游ゴシック"/>
      <family val="2"/>
      <charset val="128"/>
      <scheme val="minor"/>
    </font>
    <font>
      <sz val="10"/>
      <name val="游ゴシック"/>
      <family val="2"/>
      <charset val="128"/>
      <scheme val="minor"/>
    </font>
    <font>
      <sz val="10"/>
      <color theme="0"/>
      <name val="ＭＳ 明朝"/>
      <family val="1"/>
      <charset val="128"/>
    </font>
    <font>
      <sz val="9"/>
      <color rgb="FFFF0000"/>
      <name val="游ゴシック"/>
      <family val="2"/>
      <charset val="128"/>
      <scheme val="minor"/>
    </font>
    <font>
      <sz val="14"/>
      <color theme="1"/>
      <name val="游ゴシック"/>
      <family val="3"/>
      <charset val="128"/>
      <scheme val="minor"/>
    </font>
    <font>
      <sz val="14"/>
      <color rgb="FFFF0000"/>
      <name val="ＭＳ ゴシック"/>
      <family val="3"/>
      <charset val="128"/>
    </font>
  </fonts>
  <fills count="27">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rgb="FFFFFF00"/>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FFCC99"/>
        <bgColor indexed="64"/>
      </patternFill>
    </fill>
    <fill>
      <patternFill patternType="solid">
        <fgColor rgb="FF0000FF"/>
        <bgColor indexed="64"/>
      </patternFill>
    </fill>
    <fill>
      <patternFill patternType="solid">
        <fgColor theme="8" tint="0.39997558519241921"/>
        <bgColor indexed="64"/>
      </patternFill>
    </fill>
    <fill>
      <patternFill patternType="solid">
        <fgColor rgb="FFFF6600"/>
        <bgColor indexed="64"/>
      </patternFill>
    </fill>
    <fill>
      <patternFill patternType="solid">
        <fgColor theme="7" tint="0.79998168889431442"/>
        <bgColor indexed="64"/>
      </patternFill>
    </fill>
    <fill>
      <patternFill patternType="solid">
        <fgColor rgb="FFFFFF66"/>
        <bgColor indexed="64"/>
      </patternFill>
    </fill>
    <fill>
      <patternFill patternType="solid">
        <fgColor rgb="FF66FF66"/>
        <bgColor indexed="64"/>
      </patternFill>
    </fill>
    <fill>
      <patternFill patternType="solid">
        <fgColor theme="6" tint="0.79998168889431442"/>
        <bgColor indexed="64"/>
      </patternFill>
    </fill>
    <fill>
      <patternFill patternType="solid">
        <fgColor theme="3" tint="0.79998168889431442"/>
        <bgColor indexed="64"/>
      </patternFill>
    </fill>
    <fill>
      <patternFill patternType="solid">
        <fgColor rgb="FFFFCCFF"/>
        <bgColor indexed="64"/>
      </patternFill>
    </fill>
    <fill>
      <patternFill patternType="solid">
        <fgColor rgb="FF66FFFF"/>
        <bgColor indexed="64"/>
      </patternFill>
    </fill>
    <fill>
      <patternFill patternType="solid">
        <fgColor theme="4" tint="0.79998168889431442"/>
        <bgColor indexed="64"/>
      </patternFill>
    </fill>
    <fill>
      <patternFill patternType="solid">
        <fgColor rgb="FFCCFF33"/>
        <bgColor indexed="64"/>
      </patternFill>
    </fill>
    <fill>
      <patternFill patternType="solid">
        <fgColor rgb="FFFF0000"/>
        <bgColor indexed="64"/>
      </patternFill>
    </fill>
    <fill>
      <patternFill patternType="solid">
        <fgColor rgb="FFFFFF99"/>
        <bgColor indexed="64"/>
      </patternFill>
    </fill>
    <fill>
      <patternFill patternType="solid">
        <fgColor theme="2"/>
        <bgColor indexed="64"/>
      </patternFill>
    </fill>
    <fill>
      <patternFill patternType="solid">
        <fgColor rgb="FF92D050"/>
        <bgColor indexed="64"/>
      </patternFill>
    </fill>
  </fills>
  <borders count="18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thin">
        <color indexed="64"/>
      </right>
      <top/>
      <bottom/>
      <diagonal/>
    </border>
    <border>
      <left style="thin">
        <color auto="1"/>
      </left>
      <right style="thin">
        <color auto="1"/>
      </right>
      <top style="hair">
        <color auto="1"/>
      </top>
      <bottom style="hair">
        <color auto="1"/>
      </bottom>
      <diagonal/>
    </border>
    <border>
      <left style="medium">
        <color auto="1"/>
      </left>
      <right style="thin">
        <color auto="1"/>
      </right>
      <top style="medium">
        <color auto="1"/>
      </top>
      <bottom style="hair">
        <color auto="1"/>
      </bottom>
      <diagonal/>
    </border>
    <border>
      <left style="thin">
        <color auto="1"/>
      </left>
      <right style="medium">
        <color auto="1"/>
      </right>
      <top style="hair">
        <color auto="1"/>
      </top>
      <bottom style="hair">
        <color auto="1"/>
      </bottom>
      <diagonal/>
    </border>
    <border>
      <left style="medium">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thin">
        <color auto="1"/>
      </left>
      <right/>
      <top style="hair">
        <color auto="1"/>
      </top>
      <bottom style="hair">
        <color auto="1"/>
      </bottom>
      <diagonal/>
    </border>
    <border>
      <left style="medium">
        <color auto="1"/>
      </left>
      <right style="thin">
        <color auto="1"/>
      </right>
      <top style="hair">
        <color auto="1"/>
      </top>
      <bottom style="double">
        <color auto="1"/>
      </bottom>
      <diagonal/>
    </border>
    <border>
      <left style="thin">
        <color auto="1"/>
      </left>
      <right style="thin">
        <color auto="1"/>
      </right>
      <top style="hair">
        <color auto="1"/>
      </top>
      <bottom style="double">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thin">
        <color indexed="64"/>
      </left>
      <right style="thin">
        <color indexed="64"/>
      </right>
      <top style="thin">
        <color indexed="64"/>
      </top>
      <bottom style="double">
        <color indexed="64"/>
      </bottom>
      <diagonal/>
    </border>
    <border>
      <left style="thin">
        <color auto="1"/>
      </left>
      <right style="thin">
        <color indexed="64"/>
      </right>
      <top style="thin">
        <color auto="1"/>
      </top>
      <bottom/>
      <diagonal/>
    </border>
    <border>
      <left style="medium">
        <color auto="1"/>
      </left>
      <right style="thin">
        <color auto="1"/>
      </right>
      <top style="thin">
        <color auto="1"/>
      </top>
      <bottom/>
      <diagonal/>
    </border>
    <border>
      <left style="thin">
        <color auto="1"/>
      </left>
      <right/>
      <top style="thin">
        <color auto="1"/>
      </top>
      <bottom/>
      <diagonal/>
    </border>
    <border>
      <left style="thin">
        <color auto="1"/>
      </left>
      <right style="medium">
        <color auto="1"/>
      </right>
      <top style="thin">
        <color auto="1"/>
      </top>
      <bottom/>
      <diagonal/>
    </border>
    <border>
      <left/>
      <right style="thin">
        <color auto="1"/>
      </right>
      <top style="hair">
        <color auto="1"/>
      </top>
      <bottom style="hair">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double">
        <color auto="1"/>
      </bottom>
      <diagonal/>
    </border>
    <border>
      <left style="hair">
        <color auto="1"/>
      </left>
      <right style="hair">
        <color auto="1"/>
      </right>
      <top style="hair">
        <color auto="1"/>
      </top>
      <bottom style="double">
        <color auto="1"/>
      </bottom>
      <diagonal/>
    </border>
    <border>
      <left style="thin">
        <color auto="1"/>
      </left>
      <right style="thin">
        <color auto="1"/>
      </right>
      <top style="hair">
        <color auto="1"/>
      </top>
      <bottom style="thin">
        <color auto="1"/>
      </bottom>
      <diagonal/>
    </border>
    <border>
      <left/>
      <right style="thin">
        <color indexed="64"/>
      </right>
      <top style="thin">
        <color indexed="64"/>
      </top>
      <bottom style="double">
        <color indexed="64"/>
      </bottom>
      <diagonal/>
    </border>
    <border>
      <left style="thin">
        <color auto="1"/>
      </left>
      <right/>
      <top/>
      <bottom style="double">
        <color auto="1"/>
      </bottom>
      <diagonal/>
    </border>
    <border>
      <left/>
      <right style="thin">
        <color indexed="64"/>
      </right>
      <top/>
      <bottom style="double">
        <color auto="1"/>
      </bottom>
      <diagonal/>
    </border>
    <border>
      <left/>
      <right style="medium">
        <color indexed="64"/>
      </right>
      <top style="hair">
        <color indexed="64"/>
      </top>
      <bottom style="medium">
        <color indexed="64"/>
      </bottom>
      <diagonal/>
    </border>
    <border>
      <left/>
      <right/>
      <top style="hair">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hair">
        <color auto="1"/>
      </left>
      <right/>
      <top style="hair">
        <color auto="1"/>
      </top>
      <bottom style="hair">
        <color auto="1"/>
      </bottom>
      <diagonal/>
    </border>
    <border>
      <left style="hair">
        <color auto="1"/>
      </left>
      <right/>
      <top style="hair">
        <color auto="1"/>
      </top>
      <bottom style="thin">
        <color auto="1"/>
      </bottom>
      <diagonal/>
    </border>
    <border>
      <left style="hair">
        <color auto="1"/>
      </left>
      <right style="thin">
        <color auto="1"/>
      </right>
      <top style="hair">
        <color auto="1"/>
      </top>
      <bottom style="thin">
        <color auto="1"/>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auto="1"/>
      </left>
      <right style="thin">
        <color auto="1"/>
      </right>
      <top style="thin">
        <color auto="1"/>
      </top>
      <bottom style="hair">
        <color auto="1"/>
      </bottom>
      <diagonal/>
    </border>
    <border>
      <left style="thin">
        <color auto="1"/>
      </left>
      <right style="medium">
        <color auto="1"/>
      </right>
      <top style="thin">
        <color auto="1"/>
      </top>
      <bottom style="hair">
        <color auto="1"/>
      </bottom>
      <diagonal/>
    </border>
    <border>
      <left style="thin">
        <color auto="1"/>
      </left>
      <right style="medium">
        <color auto="1"/>
      </right>
      <top style="hair">
        <color auto="1"/>
      </top>
      <bottom style="thin">
        <color auto="1"/>
      </bottom>
      <diagonal/>
    </border>
    <border>
      <left style="thin">
        <color auto="1"/>
      </left>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thin">
        <color auto="1"/>
      </top>
      <bottom style="hair">
        <color auto="1"/>
      </bottom>
      <diagonal/>
    </border>
    <border>
      <left style="thin">
        <color auto="1"/>
      </left>
      <right style="hair">
        <color auto="1"/>
      </right>
      <top style="hair">
        <color auto="1"/>
      </top>
      <bottom style="thin">
        <color auto="1"/>
      </bottom>
      <diagonal/>
    </border>
    <border>
      <left style="medium">
        <color indexed="64"/>
      </left>
      <right style="thin">
        <color indexed="64"/>
      </right>
      <top style="hair">
        <color indexed="64"/>
      </top>
      <bottom style="thin">
        <color auto="1"/>
      </bottom>
      <diagonal/>
    </border>
    <border>
      <left/>
      <right/>
      <top style="hair">
        <color auto="1"/>
      </top>
      <bottom/>
      <diagonal/>
    </border>
    <border>
      <left style="medium">
        <color auto="1"/>
      </left>
      <right style="thin">
        <color auto="1"/>
      </right>
      <top style="thin">
        <color auto="1"/>
      </top>
      <bottom style="hair">
        <color auto="1"/>
      </bottom>
      <diagonal/>
    </border>
    <border>
      <left style="medium">
        <color indexed="64"/>
      </left>
      <right style="thin">
        <color indexed="64"/>
      </right>
      <top style="medium">
        <color indexed="64"/>
      </top>
      <bottom style="medium">
        <color indexed="64"/>
      </bottom>
      <diagonal/>
    </border>
    <border>
      <left/>
      <right style="medium">
        <color indexed="64"/>
      </right>
      <top style="medium">
        <color auto="1"/>
      </top>
      <bottom style="medium">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style="medium">
        <color auto="1"/>
      </bottom>
      <diagonal/>
    </border>
    <border>
      <left style="thin">
        <color indexed="64"/>
      </left>
      <right/>
      <top style="double">
        <color indexed="64"/>
      </top>
      <bottom/>
      <diagonal/>
    </border>
    <border>
      <left style="hair">
        <color auto="1"/>
      </left>
      <right style="hair">
        <color auto="1"/>
      </right>
      <top style="thin">
        <color auto="1"/>
      </top>
      <bottom style="hair">
        <color auto="1"/>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right/>
      <top/>
      <bottom style="double">
        <color auto="1"/>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right/>
      <top style="mediumDashDot">
        <color auto="1"/>
      </top>
      <bottom/>
      <diagonal/>
    </border>
    <border>
      <left/>
      <right/>
      <top style="medium">
        <color auto="1"/>
      </top>
      <bottom style="medium">
        <color auto="1"/>
      </bottom>
      <diagonal/>
    </border>
    <border>
      <left style="medium">
        <color indexed="64"/>
      </left>
      <right style="medium">
        <color auto="1"/>
      </right>
      <top style="medium">
        <color indexed="64"/>
      </top>
      <bottom/>
      <diagonal/>
    </border>
    <border>
      <left style="medium">
        <color indexed="64"/>
      </left>
      <right style="medium">
        <color auto="1"/>
      </right>
      <top/>
      <bottom style="double">
        <color auto="1"/>
      </bottom>
      <diagonal/>
    </border>
    <border>
      <left/>
      <right style="hair">
        <color auto="1"/>
      </right>
      <top style="hair">
        <color auto="1"/>
      </top>
      <bottom style="thin">
        <color auto="1"/>
      </bottom>
      <diagonal/>
    </border>
    <border>
      <left/>
      <right/>
      <top style="double">
        <color indexed="64"/>
      </top>
      <bottom/>
      <diagonal/>
    </border>
    <border>
      <left/>
      <right style="thin">
        <color auto="1"/>
      </right>
      <top style="double">
        <color indexed="64"/>
      </top>
      <bottom/>
      <diagonal/>
    </border>
    <border>
      <left style="medium">
        <color auto="1"/>
      </left>
      <right style="thin">
        <color auto="1"/>
      </right>
      <top/>
      <bottom style="hair">
        <color auto="1"/>
      </bottom>
      <diagonal/>
    </border>
    <border>
      <left style="medium">
        <color auto="1"/>
      </left>
      <right style="thin">
        <color auto="1"/>
      </right>
      <top style="hair">
        <color auto="1"/>
      </top>
      <bottom style="hair">
        <color auto="1"/>
      </bottom>
      <diagonal/>
    </border>
    <border>
      <left style="thin">
        <color auto="1"/>
      </left>
      <right style="medium">
        <color auto="1"/>
      </right>
      <top/>
      <bottom style="hair">
        <color auto="1"/>
      </bottom>
      <diagonal/>
    </border>
    <border>
      <left style="medium">
        <color auto="1"/>
      </left>
      <right style="thin">
        <color auto="1"/>
      </right>
      <top style="medium">
        <color auto="1"/>
      </top>
      <bottom style="double">
        <color indexed="64"/>
      </bottom>
      <diagonal/>
    </border>
    <border>
      <left style="thin">
        <color auto="1"/>
      </left>
      <right style="medium">
        <color auto="1"/>
      </right>
      <top style="medium">
        <color auto="1"/>
      </top>
      <bottom style="double">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medium">
        <color auto="1"/>
      </left>
      <right style="thin">
        <color auto="1"/>
      </right>
      <top/>
      <bottom/>
      <diagonal/>
    </border>
    <border>
      <left style="medium">
        <color auto="1"/>
      </left>
      <right style="thin">
        <color auto="1"/>
      </right>
      <top style="double">
        <color auto="1"/>
      </top>
      <bottom/>
      <diagonal/>
    </border>
    <border>
      <left style="medium">
        <color indexed="64"/>
      </left>
      <right/>
      <top style="medium">
        <color indexed="64"/>
      </top>
      <bottom style="medium">
        <color indexed="64"/>
      </bottom>
      <diagonal/>
    </border>
    <border>
      <left/>
      <right style="thin">
        <color auto="1"/>
      </right>
      <top style="medium">
        <color auto="1"/>
      </top>
      <bottom style="double">
        <color indexed="64"/>
      </bottom>
      <diagonal/>
    </border>
    <border>
      <left/>
      <right style="thin">
        <color auto="1"/>
      </right>
      <top/>
      <bottom style="hair">
        <color auto="1"/>
      </bottom>
      <diagonal/>
    </border>
    <border>
      <left/>
      <right style="thin">
        <color auto="1"/>
      </right>
      <top style="hair">
        <color auto="1"/>
      </top>
      <bottom style="medium">
        <color auto="1"/>
      </bottom>
      <diagonal/>
    </border>
    <border>
      <left style="thin">
        <color auto="1"/>
      </left>
      <right style="hair">
        <color auto="1"/>
      </right>
      <top style="thin">
        <color auto="1"/>
      </top>
      <bottom style="thin">
        <color auto="1"/>
      </bottom>
      <diagonal/>
    </border>
    <border>
      <left/>
      <right/>
      <top/>
      <bottom style="medium">
        <color indexed="64"/>
      </bottom>
      <diagonal/>
    </border>
    <border>
      <left style="hair">
        <color auto="1"/>
      </left>
      <right/>
      <top style="hair">
        <color auto="1"/>
      </top>
      <bottom style="double">
        <color auto="1"/>
      </bottom>
      <diagonal/>
    </border>
    <border>
      <left style="thin">
        <color indexed="64"/>
      </left>
      <right/>
      <top style="double">
        <color auto="1"/>
      </top>
      <bottom style="thin">
        <color indexed="64"/>
      </bottom>
      <diagonal/>
    </border>
    <border>
      <left style="thin">
        <color indexed="64"/>
      </left>
      <right style="thin">
        <color indexed="64"/>
      </right>
      <top/>
      <bottom style="double">
        <color indexed="64"/>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style="medium">
        <color auto="1"/>
      </right>
      <top/>
      <bottom/>
      <diagonal/>
    </border>
    <border>
      <left/>
      <right style="medium">
        <color indexed="64"/>
      </right>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medium">
        <color indexed="64"/>
      </right>
      <top style="hair">
        <color indexed="64"/>
      </top>
      <bottom/>
      <diagonal/>
    </border>
    <border>
      <left style="thin">
        <color indexed="64"/>
      </left>
      <right style="medium">
        <color indexed="64"/>
      </right>
      <top/>
      <bottom style="double">
        <color auto="1"/>
      </bottom>
      <diagonal/>
    </border>
    <border>
      <left style="medium">
        <color indexed="64"/>
      </left>
      <right style="hair">
        <color indexed="64"/>
      </right>
      <top style="medium">
        <color indexed="64"/>
      </top>
      <bottom/>
      <diagonal/>
    </border>
    <border>
      <left style="medium">
        <color indexed="64"/>
      </left>
      <right style="hair">
        <color indexed="64"/>
      </right>
      <top/>
      <bottom style="double">
        <color indexed="64"/>
      </bottom>
      <diagonal/>
    </border>
    <border>
      <left style="hair">
        <color indexed="64"/>
      </left>
      <right style="medium">
        <color auto="1"/>
      </right>
      <top style="medium">
        <color indexed="64"/>
      </top>
      <bottom/>
      <diagonal/>
    </border>
    <border>
      <left style="hair">
        <color indexed="64"/>
      </left>
      <right style="medium">
        <color auto="1"/>
      </right>
      <top/>
      <bottom style="double">
        <color auto="1"/>
      </bottom>
      <diagonal/>
    </border>
    <border>
      <left/>
      <right/>
      <top style="mediumDashDotDot">
        <color auto="1"/>
      </top>
      <bottom/>
      <diagonal/>
    </border>
    <border>
      <left style="medium">
        <color auto="1"/>
      </left>
      <right style="medium">
        <color auto="1"/>
      </right>
      <top style="double">
        <color auto="1"/>
      </top>
      <bottom style="medium">
        <color auto="1"/>
      </bottom>
      <diagonal/>
    </border>
    <border>
      <left style="medium">
        <color auto="1"/>
      </left>
      <right style="thin">
        <color auto="1"/>
      </right>
      <top style="double">
        <color auto="1"/>
      </top>
      <bottom style="medium">
        <color auto="1"/>
      </bottom>
      <diagonal/>
    </border>
    <border>
      <left style="thin">
        <color auto="1"/>
      </left>
      <right style="medium">
        <color auto="1"/>
      </right>
      <top style="double">
        <color auto="1"/>
      </top>
      <bottom style="medium">
        <color auto="1"/>
      </bottom>
      <diagonal/>
    </border>
    <border>
      <left style="medium">
        <color auto="1"/>
      </left>
      <right/>
      <top/>
      <bottom/>
      <diagonal/>
    </border>
    <border>
      <left style="thin">
        <color auto="1"/>
      </left>
      <right style="medium">
        <color auto="1"/>
      </right>
      <top style="medium">
        <color auto="1"/>
      </top>
      <bottom style="medium">
        <color auto="1"/>
      </bottom>
      <diagonal/>
    </border>
    <border>
      <left style="thin">
        <color auto="1"/>
      </left>
      <right/>
      <top style="medium">
        <color auto="1"/>
      </top>
      <bottom style="medium">
        <color auto="1"/>
      </bottom>
      <diagonal/>
    </border>
    <border>
      <left style="thin">
        <color indexed="64"/>
      </left>
      <right style="hair">
        <color indexed="64"/>
      </right>
      <top style="double">
        <color indexed="64"/>
      </top>
      <bottom style="thin">
        <color auto="1"/>
      </bottom>
      <diagonal/>
    </border>
    <border>
      <left style="hair">
        <color indexed="64"/>
      </left>
      <right style="hair">
        <color indexed="64"/>
      </right>
      <top style="double">
        <color indexed="64"/>
      </top>
      <bottom style="thin">
        <color auto="1"/>
      </bottom>
      <diagonal/>
    </border>
    <border>
      <left style="hair">
        <color indexed="64"/>
      </left>
      <right style="thin">
        <color auto="1"/>
      </right>
      <top style="double">
        <color indexed="64"/>
      </top>
      <bottom style="thin">
        <color auto="1"/>
      </bottom>
      <diagonal/>
    </border>
    <border>
      <left/>
      <right style="thin">
        <color auto="1"/>
      </right>
      <top style="double">
        <color indexed="64"/>
      </top>
      <bottom style="thin">
        <color auto="1"/>
      </bottom>
      <diagonal/>
    </border>
    <border>
      <left style="hair">
        <color auto="1"/>
      </left>
      <right/>
      <top style="thin">
        <color auto="1"/>
      </top>
      <bottom style="hair">
        <color auto="1"/>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auto="1"/>
      </top>
      <bottom style="double">
        <color indexed="64"/>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double">
        <color auto="1"/>
      </bottom>
      <diagonal/>
    </border>
    <border>
      <left style="thin">
        <color auto="1"/>
      </left>
      <right/>
      <top/>
      <bottom style="hair">
        <color auto="1"/>
      </bottom>
      <diagonal/>
    </border>
    <border>
      <left style="thin">
        <color auto="1"/>
      </left>
      <right style="thin">
        <color auto="1"/>
      </right>
      <top/>
      <bottom style="hair">
        <color auto="1"/>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style="thin">
        <color auto="1"/>
      </left>
      <right style="hair">
        <color auto="1"/>
      </right>
      <top style="thin">
        <color indexed="64"/>
      </top>
      <bottom/>
      <diagonal/>
    </border>
    <border>
      <left style="thin">
        <color auto="1"/>
      </left>
      <right style="hair">
        <color auto="1"/>
      </right>
      <top/>
      <bottom style="double">
        <color indexed="64"/>
      </bottom>
      <diagonal/>
    </border>
    <border>
      <left style="hair">
        <color indexed="64"/>
      </left>
      <right style="thin">
        <color indexed="64"/>
      </right>
      <top style="thin">
        <color indexed="64"/>
      </top>
      <bottom/>
      <diagonal/>
    </border>
    <border>
      <left style="hair">
        <color indexed="64"/>
      </left>
      <right style="thin">
        <color indexed="64"/>
      </right>
      <top/>
      <bottom style="double">
        <color indexed="64"/>
      </bottom>
      <diagonal/>
    </border>
    <border>
      <left style="hair">
        <color auto="1"/>
      </left>
      <right style="hair">
        <color auto="1"/>
      </right>
      <top style="thin">
        <color indexed="64"/>
      </top>
      <bottom/>
      <diagonal/>
    </border>
    <border>
      <left style="hair">
        <color auto="1"/>
      </left>
      <right style="hair">
        <color auto="1"/>
      </right>
      <top/>
      <bottom style="double">
        <color indexed="64"/>
      </bottom>
      <diagonal/>
    </border>
    <border>
      <left style="medium">
        <color auto="1"/>
      </left>
      <right/>
      <top style="double">
        <color auto="1"/>
      </top>
      <bottom style="medium">
        <color auto="1"/>
      </bottom>
      <diagonal/>
    </border>
    <border>
      <left/>
      <right/>
      <top style="double">
        <color auto="1"/>
      </top>
      <bottom style="medium">
        <color auto="1"/>
      </bottom>
      <diagonal/>
    </border>
    <border>
      <left style="thin">
        <color auto="1"/>
      </left>
      <right style="thin">
        <color auto="1"/>
      </right>
      <top style="double">
        <color auto="1"/>
      </top>
      <bottom style="medium">
        <color auto="1"/>
      </bottom>
      <diagonal/>
    </border>
    <border>
      <left/>
      <right style="thin">
        <color auto="1"/>
      </right>
      <top style="medium">
        <color auto="1"/>
      </top>
      <bottom style="medium">
        <color indexed="64"/>
      </bottom>
      <diagonal/>
    </border>
    <border>
      <left style="medium">
        <color auto="1"/>
      </left>
      <right/>
      <top style="medium">
        <color auto="1"/>
      </top>
      <bottom/>
      <diagonal/>
    </border>
    <border>
      <left/>
      <right style="thin">
        <color auto="1"/>
      </right>
      <top style="medium">
        <color auto="1"/>
      </top>
      <bottom/>
      <diagonal/>
    </border>
    <border>
      <left style="medium">
        <color auto="1"/>
      </left>
      <right/>
      <top/>
      <bottom style="thin">
        <color auto="1"/>
      </bottom>
      <diagonal/>
    </border>
    <border>
      <left style="medium">
        <color indexed="64"/>
      </left>
      <right style="hair">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auto="1"/>
      </bottom>
      <diagonal/>
    </border>
    <border>
      <left style="thin">
        <color indexed="64"/>
      </left>
      <right style="thin">
        <color auto="1"/>
      </right>
      <top/>
      <bottom style="medium">
        <color auto="1"/>
      </bottom>
      <diagonal/>
    </border>
    <border>
      <left style="medium">
        <color auto="1"/>
      </left>
      <right/>
      <top style="thin">
        <color indexed="64"/>
      </top>
      <bottom style="thin">
        <color auto="1"/>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auto="1"/>
      </left>
      <right style="medium">
        <color auto="1"/>
      </right>
      <top style="medium">
        <color auto="1"/>
      </top>
      <bottom/>
      <diagonal/>
    </border>
    <border>
      <left style="thin">
        <color indexed="64"/>
      </left>
      <right style="thin">
        <color indexed="64"/>
      </right>
      <top style="hair">
        <color indexed="64"/>
      </top>
      <bottom/>
      <diagonal/>
    </border>
    <border>
      <left style="thin">
        <color indexed="64"/>
      </left>
      <right style="thin">
        <color indexed="64"/>
      </right>
      <top style="double">
        <color indexed="64"/>
      </top>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s>
  <cellStyleXfs count="5">
    <xf numFmtId="0" fontId="0" fillId="0" borderId="0">
      <alignment vertical="center"/>
    </xf>
    <xf numFmtId="0" fontId="5" fillId="0" borderId="0">
      <alignment vertical="center"/>
    </xf>
    <xf numFmtId="38" fontId="5" fillId="0" borderId="0" applyFont="0" applyFill="0" applyBorder="0" applyAlignment="0" applyProtection="0">
      <alignment vertical="center"/>
    </xf>
    <xf numFmtId="38" fontId="12" fillId="0" borderId="0" applyFont="0" applyFill="0" applyBorder="0" applyAlignment="0" applyProtection="0">
      <alignment vertical="center"/>
    </xf>
    <xf numFmtId="0" fontId="36" fillId="0" borderId="0" applyNumberFormat="0" applyFill="0" applyBorder="0" applyAlignment="0" applyProtection="0">
      <alignment vertical="center"/>
    </xf>
  </cellStyleXfs>
  <cellXfs count="1029">
    <xf numFmtId="0" fontId="0" fillId="0" borderId="0" xfId="0">
      <alignment vertical="center"/>
    </xf>
    <xf numFmtId="0" fontId="3" fillId="0" borderId="0" xfId="0" applyFont="1">
      <alignment vertical="center"/>
    </xf>
    <xf numFmtId="0" fontId="4" fillId="0" borderId="0" xfId="0" applyFont="1">
      <alignment vertical="center"/>
    </xf>
    <xf numFmtId="0" fontId="9" fillId="0" borderId="0" xfId="1" applyFont="1" applyProtection="1">
      <alignment vertical="center"/>
      <protection locked="0"/>
    </xf>
    <xf numFmtId="0" fontId="9" fillId="0" borderId="0" xfId="1" applyFont="1" applyAlignment="1" applyProtection="1">
      <alignment horizontal="center" vertical="center"/>
      <protection locked="0"/>
    </xf>
    <xf numFmtId="0" fontId="7" fillId="0" borderId="0" xfId="1" applyFont="1" applyAlignment="1" applyProtection="1">
      <alignment horizontal="center" vertical="center"/>
      <protection locked="0"/>
    </xf>
    <xf numFmtId="0" fontId="9" fillId="0" borderId="0" xfId="1" quotePrefix="1" applyFont="1" applyAlignment="1" applyProtection="1">
      <alignment horizontal="center" vertical="center"/>
      <protection locked="0"/>
    </xf>
    <xf numFmtId="0" fontId="0" fillId="3" borderId="0" xfId="0" applyFill="1">
      <alignment vertical="center"/>
    </xf>
    <xf numFmtId="0" fontId="7" fillId="2" borderId="12" xfId="1" quotePrefix="1" applyFont="1" applyFill="1" applyBorder="1" applyAlignment="1" applyProtection="1">
      <alignment horizontal="center" vertical="center"/>
      <protection locked="0"/>
    </xf>
    <xf numFmtId="0" fontId="20" fillId="2" borderId="27" xfId="1" quotePrefix="1" applyFont="1" applyFill="1" applyBorder="1" applyAlignment="1" applyProtection="1">
      <alignment horizontal="center" vertical="center"/>
      <protection locked="0"/>
    </xf>
    <xf numFmtId="0" fontId="7" fillId="2" borderId="27" xfId="1" quotePrefix="1" applyFont="1" applyFill="1" applyBorder="1" applyAlignment="1" applyProtection="1">
      <alignment horizontal="center" vertical="center"/>
      <protection locked="0"/>
    </xf>
    <xf numFmtId="0" fontId="20" fillId="2" borderId="27" xfId="1" applyFont="1" applyFill="1" applyBorder="1" applyAlignment="1" applyProtection="1">
      <alignment horizontal="center" vertical="center"/>
      <protection locked="0"/>
    </xf>
    <xf numFmtId="0" fontId="21" fillId="2" borderId="14" xfId="1" quotePrefix="1" applyFont="1" applyFill="1" applyBorder="1" applyAlignment="1" applyProtection="1">
      <alignment horizontal="center" vertical="center"/>
      <protection locked="0"/>
    </xf>
    <xf numFmtId="0" fontId="22" fillId="2" borderId="27" xfId="1" quotePrefix="1" applyFont="1" applyFill="1" applyBorder="1" applyAlignment="1" applyProtection="1">
      <alignment horizontal="center" vertical="center" wrapText="1"/>
      <protection locked="0"/>
    </xf>
    <xf numFmtId="0" fontId="20" fillId="2" borderId="1" xfId="1" applyFont="1" applyFill="1" applyBorder="1" applyAlignment="1" applyProtection="1">
      <alignment horizontal="right" vertical="center"/>
      <protection locked="0"/>
    </xf>
    <xf numFmtId="0" fontId="25" fillId="0" borderId="0" xfId="0" applyFont="1">
      <alignment vertical="center"/>
    </xf>
    <xf numFmtId="0" fontId="23" fillId="8" borderId="0" xfId="0" applyFont="1" applyFill="1" applyAlignment="1">
      <alignment horizontal="center" vertical="center"/>
    </xf>
    <xf numFmtId="0" fontId="26" fillId="4" borderId="1" xfId="0" applyFont="1" applyFill="1" applyBorder="1" applyAlignment="1">
      <alignment horizontal="center" vertical="center"/>
    </xf>
    <xf numFmtId="0" fontId="26" fillId="3" borderId="0" xfId="0" applyFont="1" applyFill="1">
      <alignment vertical="center"/>
    </xf>
    <xf numFmtId="0" fontId="31" fillId="3" borderId="0" xfId="0" applyFont="1" applyFill="1">
      <alignment vertical="center"/>
    </xf>
    <xf numFmtId="0" fontId="32" fillId="3" borderId="0" xfId="0" applyFont="1" applyFill="1">
      <alignment vertical="center"/>
    </xf>
    <xf numFmtId="176" fontId="32" fillId="3" borderId="1" xfId="0" applyNumberFormat="1" applyFont="1" applyFill="1" applyBorder="1">
      <alignment vertical="center"/>
    </xf>
    <xf numFmtId="0" fontId="29" fillId="0" borderId="0" xfId="1" applyFont="1" applyProtection="1">
      <alignment vertical="center"/>
      <protection locked="0"/>
    </xf>
    <xf numFmtId="0" fontId="37" fillId="3" borderId="0" xfId="0" applyFont="1" applyFill="1">
      <alignment vertical="center"/>
    </xf>
    <xf numFmtId="0" fontId="38" fillId="3" borderId="0" xfId="0" applyFont="1" applyFill="1">
      <alignment vertical="center"/>
    </xf>
    <xf numFmtId="0" fontId="38" fillId="0" borderId="0" xfId="0" applyFont="1">
      <alignment vertical="center"/>
    </xf>
    <xf numFmtId="0" fontId="14" fillId="2" borderId="27" xfId="1" quotePrefix="1" applyFont="1" applyFill="1" applyBorder="1" applyAlignment="1" applyProtection="1">
      <alignment horizontal="center" vertical="center"/>
      <protection locked="0"/>
    </xf>
    <xf numFmtId="0" fontId="14" fillId="2" borderId="27" xfId="1" quotePrefix="1" applyFont="1" applyFill="1" applyBorder="1" applyAlignment="1" applyProtection="1">
      <alignment horizontal="center" vertical="center" wrapText="1"/>
      <protection locked="0"/>
    </xf>
    <xf numFmtId="0" fontId="14" fillId="2" borderId="27" xfId="1" applyFont="1" applyFill="1" applyBorder="1" applyAlignment="1" applyProtection="1">
      <alignment horizontal="center" vertical="center"/>
      <protection locked="0"/>
    </xf>
    <xf numFmtId="0" fontId="11" fillId="2" borderId="14" xfId="1" quotePrefix="1" applyFont="1" applyFill="1" applyBorder="1" applyAlignment="1" applyProtection="1">
      <alignment horizontal="center" vertical="center"/>
      <protection locked="0"/>
    </xf>
    <xf numFmtId="0" fontId="39" fillId="0" borderId="61" xfId="0" applyFont="1" applyBorder="1" applyAlignment="1">
      <alignment horizontal="center" vertical="center"/>
    </xf>
    <xf numFmtId="0" fontId="0" fillId="3" borderId="9" xfId="0" applyFill="1" applyBorder="1" applyAlignment="1">
      <alignment horizontal="right" vertical="center"/>
    </xf>
    <xf numFmtId="0" fontId="14" fillId="2" borderId="71" xfId="1" quotePrefix="1" applyFont="1" applyFill="1" applyBorder="1" applyAlignment="1" applyProtection="1">
      <alignment horizontal="center" vertical="center"/>
      <protection locked="0"/>
    </xf>
    <xf numFmtId="0" fontId="14" fillId="2" borderId="30" xfId="1" quotePrefix="1" applyFont="1" applyFill="1" applyBorder="1" applyAlignment="1" applyProtection="1">
      <alignment horizontal="center" vertical="center"/>
      <protection locked="0"/>
    </xf>
    <xf numFmtId="0" fontId="14" fillId="2" borderId="69" xfId="1" quotePrefix="1" applyFont="1" applyFill="1" applyBorder="1" applyAlignment="1" applyProtection="1">
      <alignment horizontal="center" vertical="center"/>
      <protection locked="0"/>
    </xf>
    <xf numFmtId="0" fontId="3" fillId="3" borderId="0" xfId="0" applyFont="1" applyFill="1">
      <alignment vertical="center"/>
    </xf>
    <xf numFmtId="0" fontId="42" fillId="0" borderId="0" xfId="0" applyFont="1">
      <alignment vertical="center"/>
    </xf>
    <xf numFmtId="0" fontId="43" fillId="0" borderId="0" xfId="0" applyFont="1" applyAlignment="1">
      <alignment horizontal="center" vertical="center" shrinkToFit="1"/>
    </xf>
    <xf numFmtId="0" fontId="44" fillId="0" borderId="0" xfId="0" applyFont="1">
      <alignment vertical="center"/>
    </xf>
    <xf numFmtId="0" fontId="5" fillId="0" borderId="0" xfId="0" applyFont="1" applyAlignment="1">
      <alignment horizontal="center" vertical="center"/>
    </xf>
    <xf numFmtId="0" fontId="5" fillId="2" borderId="10" xfId="0" applyFont="1" applyFill="1" applyBorder="1">
      <alignment vertical="center"/>
    </xf>
    <xf numFmtId="0" fontId="5" fillId="3" borderId="10" xfId="0" applyFont="1" applyFill="1" applyBorder="1">
      <alignment vertical="center"/>
    </xf>
    <xf numFmtId="0" fontId="20" fillId="0" borderId="0" xfId="1" quotePrefix="1" applyFont="1" applyAlignment="1" applyProtection="1">
      <alignment horizontal="left" vertical="center"/>
      <protection locked="0"/>
    </xf>
    <xf numFmtId="0" fontId="45" fillId="0" borderId="0" xfId="0" applyFont="1">
      <alignment vertical="center"/>
    </xf>
    <xf numFmtId="0" fontId="0" fillId="0" borderId="0" xfId="0" applyAlignment="1">
      <alignment vertical="center"/>
    </xf>
    <xf numFmtId="0" fontId="3" fillId="0" borderId="0" xfId="0" applyFont="1" applyAlignment="1">
      <alignment horizontal="right" vertical="center"/>
    </xf>
    <xf numFmtId="0" fontId="3" fillId="3" borderId="0" xfId="0" applyFont="1" applyFill="1" applyAlignment="1">
      <alignment horizontal="center" vertical="center"/>
    </xf>
    <xf numFmtId="0" fontId="3" fillId="0" borderId="1" xfId="0" applyFont="1" applyBorder="1">
      <alignment vertical="center"/>
    </xf>
    <xf numFmtId="0" fontId="49" fillId="3" borderId="0" xfId="0" applyFont="1" applyFill="1" applyBorder="1" applyAlignment="1">
      <alignment horizontal="center" vertical="center"/>
    </xf>
    <xf numFmtId="0" fontId="41" fillId="3" borderId="0" xfId="0" applyFont="1" applyFill="1" applyBorder="1">
      <alignment vertical="center"/>
    </xf>
    <xf numFmtId="0" fontId="42" fillId="3" borderId="0" xfId="0" applyFont="1" applyFill="1" applyBorder="1" applyAlignment="1">
      <alignment vertical="center" wrapText="1"/>
    </xf>
    <xf numFmtId="0" fontId="3" fillId="3" borderId="0" xfId="0" applyFont="1" applyFill="1" applyBorder="1">
      <alignment vertical="center"/>
    </xf>
    <xf numFmtId="0" fontId="3" fillId="0" borderId="0" xfId="0" applyFont="1" applyAlignment="1">
      <alignment horizontal="left" vertical="center"/>
    </xf>
    <xf numFmtId="0" fontId="45" fillId="0" borderId="0" xfId="0" applyFont="1" applyAlignment="1">
      <alignment horizontal="left" vertical="center"/>
    </xf>
    <xf numFmtId="0" fontId="21" fillId="3" borderId="0" xfId="0" applyFont="1" applyFill="1">
      <alignment vertical="center"/>
    </xf>
    <xf numFmtId="0" fontId="11" fillId="3" borderId="0" xfId="0" applyFont="1" applyFill="1">
      <alignment vertical="center"/>
    </xf>
    <xf numFmtId="0" fontId="50" fillId="3" borderId="0" xfId="0" applyFont="1" applyFill="1">
      <alignment vertical="center"/>
    </xf>
    <xf numFmtId="0" fontId="51" fillId="3" borderId="0" xfId="0" applyFont="1" applyFill="1">
      <alignment vertical="center"/>
    </xf>
    <xf numFmtId="0" fontId="51" fillId="0" borderId="0" xfId="0" applyFont="1">
      <alignment vertical="center"/>
    </xf>
    <xf numFmtId="0" fontId="14" fillId="2" borderId="61" xfId="0" applyFont="1" applyFill="1" applyBorder="1" applyAlignment="1">
      <alignment horizontal="center" vertical="center"/>
    </xf>
    <xf numFmtId="0" fontId="52" fillId="2" borderId="30" xfId="0" applyFont="1" applyFill="1" applyBorder="1" applyAlignment="1">
      <alignment horizontal="center" vertical="center"/>
    </xf>
    <xf numFmtId="0" fontId="52" fillId="2" borderId="27" xfId="0" applyFont="1" applyFill="1" applyBorder="1" applyAlignment="1">
      <alignment horizontal="center" vertical="center"/>
    </xf>
    <xf numFmtId="0" fontId="21" fillId="0" borderId="0" xfId="0" applyFont="1">
      <alignment vertical="center"/>
    </xf>
    <xf numFmtId="0" fontId="11" fillId="0" borderId="0" xfId="0" applyFont="1">
      <alignment vertical="center"/>
    </xf>
    <xf numFmtId="0" fontId="26" fillId="0" borderId="0" xfId="0" applyFont="1" applyAlignment="1">
      <alignment horizontal="center" vertical="center"/>
    </xf>
    <xf numFmtId="0" fontId="51" fillId="7" borderId="0" xfId="0" applyFont="1" applyFill="1">
      <alignment vertical="center"/>
    </xf>
    <xf numFmtId="0" fontId="51" fillId="0" borderId="0" xfId="0" applyFont="1" applyAlignment="1">
      <alignment horizontal="center" vertical="center"/>
    </xf>
    <xf numFmtId="0" fontId="26" fillId="0" borderId="0" xfId="0" applyFont="1" applyAlignment="1">
      <alignment horizontal="center" vertical="center" shrinkToFit="1"/>
    </xf>
    <xf numFmtId="0" fontId="26" fillId="0" borderId="0" xfId="0" applyFont="1" applyAlignment="1">
      <alignment horizontal="center" vertical="center" wrapText="1"/>
    </xf>
    <xf numFmtId="0" fontId="3" fillId="0" borderId="91" xfId="0" applyFont="1" applyBorder="1">
      <alignment vertical="center"/>
    </xf>
    <xf numFmtId="0" fontId="42" fillId="3" borderId="0" xfId="0" applyFont="1" applyFill="1" applyAlignment="1">
      <alignment vertical="center"/>
    </xf>
    <xf numFmtId="0" fontId="28" fillId="3" borderId="0" xfId="0" applyFont="1" applyFill="1" applyAlignment="1">
      <alignment vertical="center"/>
    </xf>
    <xf numFmtId="0" fontId="3" fillId="2" borderId="0" xfId="0" applyFont="1" applyFill="1">
      <alignment vertical="center"/>
    </xf>
    <xf numFmtId="0" fontId="3" fillId="2" borderId="0" xfId="0" applyFont="1" applyFill="1" applyAlignment="1">
      <alignment horizontal="center" vertical="center"/>
    </xf>
    <xf numFmtId="0" fontId="41" fillId="0" borderId="0" xfId="0" applyFont="1">
      <alignment vertical="center"/>
    </xf>
    <xf numFmtId="0" fontId="26" fillId="3" borderId="37" xfId="0" applyFont="1" applyFill="1" applyBorder="1">
      <alignment vertical="center"/>
    </xf>
    <xf numFmtId="0" fontId="9" fillId="2" borderId="34" xfId="1" applyFont="1" applyFill="1" applyBorder="1" applyAlignment="1" applyProtection="1">
      <alignment horizontal="center" vertical="center"/>
      <protection locked="0"/>
    </xf>
    <xf numFmtId="0" fontId="26" fillId="3" borderId="11" xfId="0" applyFont="1" applyFill="1" applyBorder="1">
      <alignment vertical="center"/>
    </xf>
    <xf numFmtId="0" fontId="3" fillId="0" borderId="0" xfId="0" applyFont="1" applyBorder="1">
      <alignment vertical="center"/>
    </xf>
    <xf numFmtId="0" fontId="4" fillId="0" borderId="72" xfId="0" applyFont="1" applyBorder="1">
      <alignment vertical="center"/>
    </xf>
    <xf numFmtId="0" fontId="3" fillId="0" borderId="92" xfId="0" applyFont="1" applyBorder="1">
      <alignment vertical="center"/>
    </xf>
    <xf numFmtId="0" fontId="3" fillId="0" borderId="73" xfId="0" applyFont="1" applyBorder="1">
      <alignment vertical="center"/>
    </xf>
    <xf numFmtId="0" fontId="25" fillId="0" borderId="0" xfId="0" applyFont="1" applyAlignment="1">
      <alignment horizontal="left" vertical="center"/>
    </xf>
    <xf numFmtId="0" fontId="27" fillId="0" borderId="0" xfId="0" applyFont="1" applyAlignment="1">
      <alignment horizontal="center" vertical="center"/>
    </xf>
    <xf numFmtId="0" fontId="27" fillId="0" borderId="0" xfId="0" applyFont="1" applyAlignment="1">
      <alignment horizontal="left" vertical="center"/>
    </xf>
    <xf numFmtId="0" fontId="26" fillId="3" borderId="0" xfId="0" applyFont="1" applyFill="1" applyBorder="1" applyAlignment="1">
      <alignment horizontal="center" vertical="center"/>
    </xf>
    <xf numFmtId="0" fontId="57" fillId="3" borderId="0" xfId="0" applyFont="1" applyFill="1">
      <alignment vertical="center"/>
    </xf>
    <xf numFmtId="0" fontId="0" fillId="0" borderId="0" xfId="0" applyAlignment="1">
      <alignment vertical="center"/>
    </xf>
    <xf numFmtId="0" fontId="5" fillId="0" borderId="0" xfId="0" applyFont="1">
      <alignment vertical="center"/>
    </xf>
    <xf numFmtId="0" fontId="8" fillId="0" borderId="8" xfId="0" applyFont="1" applyBorder="1" applyAlignment="1">
      <alignment horizontal="center" vertical="center"/>
    </xf>
    <xf numFmtId="0" fontId="5" fillId="2" borderId="4" xfId="0" applyFont="1" applyFill="1" applyBorder="1">
      <alignment vertical="center"/>
    </xf>
    <xf numFmtId="0" fontId="5" fillId="3" borderId="5" xfId="0" applyFont="1" applyFill="1" applyBorder="1">
      <alignment vertical="center"/>
    </xf>
    <xf numFmtId="0" fontId="0" fillId="3" borderId="101" xfId="0" applyFill="1" applyBorder="1" applyAlignment="1">
      <alignment horizontal="center" vertical="center"/>
    </xf>
    <xf numFmtId="0" fontId="0" fillId="3" borderId="102" xfId="0" applyFill="1" applyBorder="1" applyAlignment="1">
      <alignment horizontal="center" vertical="center"/>
    </xf>
    <xf numFmtId="0" fontId="0" fillId="3" borderId="98" xfId="0" applyFill="1" applyBorder="1" applyAlignment="1">
      <alignment horizontal="right" vertical="center"/>
    </xf>
    <xf numFmtId="0" fontId="0" fillId="3" borderId="100" xfId="0" applyFill="1" applyBorder="1" applyAlignment="1">
      <alignment horizontal="right" vertical="center"/>
    </xf>
    <xf numFmtId="0" fontId="0" fillId="3" borderId="99" xfId="0" applyFill="1" applyBorder="1" applyAlignment="1">
      <alignment horizontal="right" vertical="center"/>
    </xf>
    <xf numFmtId="0" fontId="0" fillId="3" borderId="20" xfId="0" applyFill="1" applyBorder="1" applyAlignment="1">
      <alignment horizontal="right" vertical="center"/>
    </xf>
    <xf numFmtId="0" fontId="0" fillId="3" borderId="21" xfId="0" applyFill="1" applyBorder="1" applyAlignment="1">
      <alignment horizontal="right" vertical="center"/>
    </xf>
    <xf numFmtId="0" fontId="0" fillId="3" borderId="22" xfId="0" applyFill="1" applyBorder="1" applyAlignment="1">
      <alignment horizontal="right" vertical="center"/>
    </xf>
    <xf numFmtId="0" fontId="0" fillId="3" borderId="1" xfId="0" applyNumberFormat="1" applyFill="1" applyBorder="1">
      <alignment vertical="center"/>
    </xf>
    <xf numFmtId="0" fontId="41" fillId="0" borderId="0" xfId="0" applyFont="1" applyBorder="1">
      <alignment vertical="center"/>
    </xf>
    <xf numFmtId="0" fontId="58" fillId="0" borderId="0" xfId="0" applyFont="1" applyBorder="1">
      <alignment vertical="center"/>
    </xf>
    <xf numFmtId="0" fontId="61" fillId="3" borderId="0" xfId="0" applyFont="1" applyFill="1" applyAlignment="1">
      <alignment horizontal="left" vertical="center"/>
    </xf>
    <xf numFmtId="0" fontId="61" fillId="3" borderId="0" xfId="0" applyFont="1" applyFill="1">
      <alignment vertical="center"/>
    </xf>
    <xf numFmtId="0" fontId="62" fillId="3" borderId="0" xfId="0" applyFont="1" applyFill="1">
      <alignment vertical="center"/>
    </xf>
    <xf numFmtId="0" fontId="0" fillId="3" borderId="109" xfId="0" applyFill="1" applyBorder="1" applyAlignment="1">
      <alignment horizontal="center" vertical="center"/>
    </xf>
    <xf numFmtId="0" fontId="0" fillId="3" borderId="110" xfId="0" applyFill="1" applyBorder="1" applyAlignment="1">
      <alignment horizontal="right" vertical="center"/>
    </xf>
    <xf numFmtId="0" fontId="0" fillId="3" borderId="38" xfId="0" applyFill="1" applyBorder="1" applyAlignment="1">
      <alignment horizontal="right" vertical="center"/>
    </xf>
    <xf numFmtId="0" fontId="0" fillId="3" borderId="111" xfId="0" applyFill="1" applyBorder="1" applyAlignment="1">
      <alignment horizontal="right" vertical="center"/>
    </xf>
    <xf numFmtId="0" fontId="5" fillId="15" borderId="0" xfId="0" applyFont="1" applyFill="1">
      <alignment vertical="center"/>
    </xf>
    <xf numFmtId="0" fontId="5" fillId="15" borderId="0" xfId="0" applyFont="1" applyFill="1" applyBorder="1">
      <alignment vertical="center"/>
    </xf>
    <xf numFmtId="0" fontId="5" fillId="15" borderId="8" xfId="0" applyFont="1" applyFill="1" applyBorder="1">
      <alignment vertical="center"/>
    </xf>
    <xf numFmtId="0" fontId="5" fillId="15" borderId="40" xfId="0" applyFont="1" applyFill="1" applyBorder="1">
      <alignment vertical="center"/>
    </xf>
    <xf numFmtId="0" fontId="5" fillId="15" borderId="16" xfId="0" applyFont="1" applyFill="1" applyBorder="1">
      <alignment vertical="center"/>
    </xf>
    <xf numFmtId="0" fontId="65" fillId="0" borderId="0" xfId="0" applyFont="1" applyAlignment="1">
      <alignment horizontal="center" vertical="center"/>
    </xf>
    <xf numFmtId="0" fontId="26" fillId="7" borderId="60" xfId="0" applyFont="1" applyFill="1" applyBorder="1">
      <alignment vertical="center"/>
    </xf>
    <xf numFmtId="0" fontId="26" fillId="7" borderId="17" xfId="0" applyFont="1" applyFill="1" applyBorder="1">
      <alignment vertical="center"/>
    </xf>
    <xf numFmtId="0" fontId="26" fillId="7" borderId="16" xfId="0" applyFont="1" applyFill="1" applyBorder="1" applyAlignment="1">
      <alignment horizontal="center" vertical="center"/>
    </xf>
    <xf numFmtId="0" fontId="0" fillId="0" borderId="0" xfId="0" applyBorder="1" applyAlignment="1">
      <alignment vertical="center"/>
    </xf>
    <xf numFmtId="0" fontId="0" fillId="0" borderId="0" xfId="0" applyBorder="1">
      <alignment vertical="center"/>
    </xf>
    <xf numFmtId="0" fontId="0" fillId="0" borderId="16" xfId="0" applyBorder="1" applyAlignment="1">
      <alignment horizontal="center" vertical="center"/>
    </xf>
    <xf numFmtId="0" fontId="3" fillId="0" borderId="0" xfId="0" applyFont="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lignment vertical="center"/>
    </xf>
    <xf numFmtId="0" fontId="41" fillId="0" borderId="0" xfId="0" applyFont="1" applyFill="1" applyBorder="1">
      <alignment vertical="center"/>
    </xf>
    <xf numFmtId="0" fontId="42" fillId="0" borderId="0" xfId="0" applyFont="1" applyFill="1" applyBorder="1">
      <alignment vertical="center"/>
    </xf>
    <xf numFmtId="0" fontId="42" fillId="0" borderId="0" xfId="0" applyFont="1" applyFill="1" applyBorder="1" applyAlignment="1">
      <alignment vertical="center" wrapText="1"/>
    </xf>
    <xf numFmtId="0" fontId="59" fillId="0" borderId="0" xfId="0" applyFont="1" applyFill="1" applyBorder="1">
      <alignment vertical="center"/>
    </xf>
    <xf numFmtId="0" fontId="60" fillId="0" borderId="0" xfId="0" applyFont="1" applyFill="1" applyBorder="1">
      <alignment vertical="center"/>
    </xf>
    <xf numFmtId="0" fontId="60" fillId="0" borderId="0" xfId="0" applyFont="1" applyFill="1" applyBorder="1" applyAlignment="1">
      <alignment vertical="center" wrapText="1"/>
    </xf>
    <xf numFmtId="0" fontId="3" fillId="0" borderId="0" xfId="0" applyFont="1" applyFill="1" applyBorder="1" applyAlignment="1">
      <alignment vertical="center"/>
    </xf>
    <xf numFmtId="0" fontId="41" fillId="0" borderId="0" xfId="0" applyFont="1" applyFill="1" applyBorder="1" applyAlignment="1">
      <alignment vertical="center" wrapText="1"/>
    </xf>
    <xf numFmtId="0" fontId="0" fillId="0" borderId="31" xfId="0" applyBorder="1" applyAlignment="1">
      <alignment vertical="center"/>
    </xf>
    <xf numFmtId="0" fontId="3" fillId="0" borderId="0" xfId="0" applyFont="1" applyFill="1" applyBorder="1" applyAlignment="1">
      <alignment vertical="center"/>
    </xf>
    <xf numFmtId="0" fontId="3" fillId="0" borderId="0" xfId="0" applyFont="1" applyAlignment="1">
      <alignment horizontal="center" vertical="center"/>
    </xf>
    <xf numFmtId="0" fontId="42" fillId="0" borderId="0" xfId="0" applyFont="1" applyAlignment="1">
      <alignment horizontal="left"/>
    </xf>
    <xf numFmtId="0" fontId="3" fillId="0" borderId="0" xfId="0" applyFont="1" applyBorder="1" applyAlignment="1">
      <alignment horizontal="right" vertical="center"/>
    </xf>
    <xf numFmtId="0" fontId="3" fillId="0" borderId="60" xfId="0" applyFont="1" applyBorder="1" applyAlignment="1">
      <alignment horizontal="right"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42" fillId="0" borderId="0" xfId="0" applyFont="1" applyBorder="1" applyAlignment="1">
      <alignment vertical="center" wrapText="1"/>
    </xf>
    <xf numFmtId="0" fontId="41" fillId="2" borderId="25" xfId="0" applyFont="1" applyFill="1" applyBorder="1" applyAlignment="1">
      <alignment horizontal="center" vertical="center"/>
    </xf>
    <xf numFmtId="0" fontId="3" fillId="0" borderId="16" xfId="0" applyFont="1" applyBorder="1" applyAlignment="1">
      <alignment vertical="center"/>
    </xf>
    <xf numFmtId="0" fontId="3" fillId="0" borderId="0" xfId="0" applyFont="1" applyBorder="1" applyAlignment="1">
      <alignment vertical="center"/>
    </xf>
    <xf numFmtId="0" fontId="0" fillId="0" borderId="16" xfId="0" applyBorder="1" applyAlignment="1">
      <alignment vertical="center" wrapText="1"/>
    </xf>
    <xf numFmtId="0" fontId="0" fillId="0" borderId="0" xfId="0" applyBorder="1" applyAlignment="1">
      <alignment vertical="center" wrapText="1"/>
    </xf>
    <xf numFmtId="0" fontId="0" fillId="0" borderId="16" xfId="0" applyBorder="1" applyAlignment="1">
      <alignment horizontal="left" vertical="center"/>
    </xf>
    <xf numFmtId="0" fontId="0" fillId="0" borderId="0" xfId="0" applyBorder="1" applyAlignment="1">
      <alignment horizontal="left" vertical="center"/>
    </xf>
    <xf numFmtId="0" fontId="42" fillId="0" borderId="0" xfId="0" applyFont="1" applyBorder="1">
      <alignment vertical="center"/>
    </xf>
    <xf numFmtId="0" fontId="0" fillId="0" borderId="0" xfId="0" applyFont="1" applyBorder="1" applyAlignment="1">
      <alignment vertical="center"/>
    </xf>
    <xf numFmtId="0" fontId="0" fillId="0" borderId="31" xfId="0" applyBorder="1" applyAlignment="1">
      <alignment vertical="center"/>
    </xf>
    <xf numFmtId="0" fontId="0" fillId="2" borderId="33" xfId="0" applyFill="1" applyBorder="1" applyAlignment="1">
      <alignment horizontal="center" vertical="center" wrapText="1"/>
    </xf>
    <xf numFmtId="0" fontId="35" fillId="0" borderId="0" xfId="0" applyFont="1" applyFill="1" applyBorder="1" applyAlignment="1">
      <alignment vertical="center"/>
    </xf>
    <xf numFmtId="0" fontId="32" fillId="0" borderId="0" xfId="0" applyFont="1" applyFill="1" applyBorder="1" applyAlignment="1">
      <alignment vertical="center" wrapText="1"/>
    </xf>
    <xf numFmtId="0" fontId="0" fillId="0" borderId="0" xfId="0" applyAlignment="1">
      <alignment horizontal="left" vertical="center"/>
    </xf>
    <xf numFmtId="0" fontId="26" fillId="7" borderId="16" xfId="0" applyFont="1" applyFill="1" applyBorder="1">
      <alignment vertical="center"/>
    </xf>
    <xf numFmtId="0" fontId="26" fillId="7" borderId="0" xfId="0" applyFont="1" applyFill="1">
      <alignment vertical="center"/>
    </xf>
    <xf numFmtId="0" fontId="26" fillId="7" borderId="5" xfId="0" applyFont="1" applyFill="1" applyBorder="1" applyAlignment="1">
      <alignment horizontal="center" vertical="center"/>
    </xf>
    <xf numFmtId="0" fontId="26" fillId="7" borderId="1" xfId="0" applyFont="1" applyFill="1" applyBorder="1" applyAlignment="1">
      <alignment horizontal="center" vertical="center"/>
    </xf>
    <xf numFmtId="0" fontId="26" fillId="7" borderId="10" xfId="0" applyFont="1" applyFill="1" applyBorder="1" applyAlignment="1">
      <alignment horizontal="center" vertical="center"/>
    </xf>
    <xf numFmtId="0" fontId="26" fillId="0" borderId="59" xfId="0" applyFont="1" applyBorder="1" applyAlignment="1">
      <alignment horizontal="center" vertical="center" wrapText="1"/>
    </xf>
    <xf numFmtId="178" fontId="26" fillId="0" borderId="59" xfId="0" applyNumberFormat="1" applyFont="1" applyBorder="1" applyAlignment="1">
      <alignment horizontal="center" vertical="center" wrapText="1"/>
    </xf>
    <xf numFmtId="178" fontId="26" fillId="0" borderId="1" xfId="0" applyNumberFormat="1" applyFont="1" applyBorder="1" applyAlignment="1">
      <alignment horizontal="center" vertical="center" wrapText="1"/>
    </xf>
    <xf numFmtId="0" fontId="32" fillId="0" borderId="1" xfId="0" applyNumberFormat="1" applyFont="1" applyBorder="1" applyAlignment="1">
      <alignment horizontal="center" vertical="center" wrapText="1"/>
    </xf>
    <xf numFmtId="178" fontId="26" fillId="0" borderId="3" xfId="0" applyNumberFormat="1" applyFont="1" applyBorder="1" applyAlignment="1">
      <alignment horizontal="center" vertical="center"/>
    </xf>
    <xf numFmtId="178" fontId="26" fillId="0" borderId="0" xfId="0" applyNumberFormat="1" applyFont="1" applyBorder="1" applyAlignment="1">
      <alignment horizontal="center" vertical="center"/>
    </xf>
    <xf numFmtId="0" fontId="0" fillId="0" borderId="0" xfId="0" applyAlignment="1">
      <alignment horizontal="center" vertical="center"/>
    </xf>
    <xf numFmtId="0" fontId="0" fillId="0" borderId="0" xfId="0" applyBorder="1" applyAlignment="1">
      <alignment vertical="center" wrapText="1"/>
    </xf>
    <xf numFmtId="0" fontId="0" fillId="0" borderId="0" xfId="0">
      <alignment vertical="center"/>
    </xf>
    <xf numFmtId="0" fontId="3" fillId="0" borderId="0" xfId="0" applyFont="1" applyBorder="1" applyAlignment="1">
      <alignment vertical="center" wrapText="1"/>
    </xf>
    <xf numFmtId="0" fontId="42" fillId="0" borderId="0" xfId="0" applyFont="1" applyBorder="1">
      <alignment vertical="center"/>
    </xf>
    <xf numFmtId="0" fontId="3" fillId="0" borderId="0" xfId="0" applyFont="1" applyAlignment="1">
      <alignment vertical="center"/>
    </xf>
    <xf numFmtId="0" fontId="0" fillId="0" borderId="0" xfId="0" applyBorder="1">
      <alignment vertical="center"/>
    </xf>
    <xf numFmtId="0" fontId="3" fillId="3" borderId="0" xfId="0" applyFont="1" applyFill="1" applyAlignment="1">
      <alignment horizontal="right" vertical="center"/>
    </xf>
    <xf numFmtId="0" fontId="42" fillId="0" borderId="0" xfId="0" applyFont="1" applyAlignment="1">
      <alignment horizontal="right"/>
    </xf>
    <xf numFmtId="0" fontId="3" fillId="3" borderId="0" xfId="0" applyFont="1" applyFill="1" applyBorder="1" applyAlignment="1">
      <alignment horizontal="right" vertical="center"/>
    </xf>
    <xf numFmtId="0" fontId="59" fillId="0" borderId="0" xfId="0" applyFont="1" applyBorder="1">
      <alignment vertical="center"/>
    </xf>
    <xf numFmtId="0" fontId="60" fillId="0" borderId="0" xfId="0" applyFont="1" applyBorder="1" applyAlignment="1">
      <alignment vertical="center" wrapText="1"/>
    </xf>
    <xf numFmtId="0" fontId="11" fillId="2" borderId="106" xfId="1" quotePrefix="1" applyFont="1" applyFill="1" applyBorder="1" applyAlignment="1" applyProtection="1">
      <alignment horizontal="center" vertical="center"/>
      <protection locked="0"/>
    </xf>
    <xf numFmtId="0" fontId="11" fillId="2" borderId="35" xfId="1" quotePrefix="1" applyFont="1" applyFill="1" applyBorder="1" applyAlignment="1" applyProtection="1">
      <alignment horizontal="center" vertical="center"/>
      <protection locked="0"/>
    </xf>
    <xf numFmtId="0" fontId="7" fillId="2" borderId="35" xfId="1" quotePrefix="1" applyFont="1" applyFill="1" applyBorder="1" applyAlignment="1" applyProtection="1">
      <alignment horizontal="center" vertical="center" wrapText="1"/>
      <protection locked="0"/>
    </xf>
    <xf numFmtId="0" fontId="3" fillId="0" borderId="34" xfId="0" applyFont="1" applyBorder="1">
      <alignment vertical="center"/>
    </xf>
    <xf numFmtId="0" fontId="0" fillId="0" borderId="0" xfId="0" applyAlignment="1">
      <alignment vertical="center"/>
    </xf>
    <xf numFmtId="0" fontId="5" fillId="0" borderId="0" xfId="0" applyFont="1">
      <alignment vertical="center"/>
    </xf>
    <xf numFmtId="0" fontId="14" fillId="2" borderId="35" xfId="1" quotePrefix="1" applyFont="1" applyFill="1" applyBorder="1" applyAlignment="1" applyProtection="1">
      <alignment horizontal="center" vertical="center"/>
      <protection locked="0"/>
    </xf>
    <xf numFmtId="0" fontId="26" fillId="3" borderId="64" xfId="0" applyFont="1" applyFill="1" applyBorder="1">
      <alignment vertical="center"/>
    </xf>
    <xf numFmtId="0" fontId="0" fillId="0" borderId="0" xfId="0">
      <alignment vertical="center"/>
    </xf>
    <xf numFmtId="0" fontId="51" fillId="0" borderId="0" xfId="0" applyFont="1">
      <alignment vertical="center"/>
    </xf>
    <xf numFmtId="0" fontId="71" fillId="10" borderId="0" xfId="0" applyFont="1" applyFill="1">
      <alignment vertical="center"/>
    </xf>
    <xf numFmtId="0" fontId="9" fillId="2" borderId="45" xfId="1" applyFont="1" applyFill="1" applyBorder="1" applyAlignment="1" applyProtection="1">
      <alignment horizontal="center" vertical="center"/>
      <protection locked="0"/>
    </xf>
    <xf numFmtId="0" fontId="0" fillId="10" borderId="0" xfId="0" applyFill="1">
      <alignment vertical="center"/>
    </xf>
    <xf numFmtId="0" fontId="3" fillId="10" borderId="0" xfId="0" applyFont="1" applyFill="1" applyAlignment="1">
      <alignment horizontal="left" vertical="center"/>
    </xf>
    <xf numFmtId="0" fontId="3" fillId="10" borderId="0" xfId="0" applyFont="1" applyFill="1" applyAlignment="1">
      <alignment horizontal="center" vertical="center"/>
    </xf>
    <xf numFmtId="0" fontId="3" fillId="4" borderId="1" xfId="0" applyFont="1" applyFill="1" applyBorder="1" applyAlignment="1">
      <alignment horizontal="center" vertical="center"/>
    </xf>
    <xf numFmtId="0" fontId="26" fillId="0" borderId="0" xfId="0" applyFont="1">
      <alignment vertical="center"/>
    </xf>
    <xf numFmtId="0" fontId="0" fillId="2" borderId="43" xfId="0" applyFill="1" applyBorder="1" applyAlignment="1">
      <alignment horizontal="center" vertical="center"/>
    </xf>
    <xf numFmtId="0" fontId="0" fillId="2" borderId="114" xfId="0" applyFill="1" applyBorder="1" applyAlignment="1">
      <alignment horizontal="center" vertical="center"/>
    </xf>
    <xf numFmtId="0" fontId="28" fillId="2" borderId="12" xfId="0" applyFont="1" applyFill="1" applyBorder="1" applyAlignment="1">
      <alignment horizontal="center" vertical="center"/>
    </xf>
    <xf numFmtId="0" fontId="0" fillId="2" borderId="16" xfId="0" applyFill="1" applyBorder="1" applyAlignment="1">
      <alignment horizontal="center" vertical="center"/>
    </xf>
    <xf numFmtId="0" fontId="28" fillId="2" borderId="13" xfId="0" applyFont="1" applyFill="1" applyBorder="1" applyAlignment="1">
      <alignment horizontal="center" vertical="center"/>
    </xf>
    <xf numFmtId="0" fontId="28" fillId="2" borderId="26"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5" xfId="0" applyFont="1" applyFill="1" applyBorder="1" applyAlignment="1">
      <alignment horizontal="center" vertical="center"/>
    </xf>
    <xf numFmtId="0" fontId="14" fillId="2" borderId="106" xfId="1" quotePrefix="1" applyFont="1" applyFill="1" applyBorder="1" applyAlignment="1" applyProtection="1">
      <alignment horizontal="center" vertical="center"/>
      <protection locked="0"/>
    </xf>
    <xf numFmtId="0" fontId="42" fillId="0" borderId="1" xfId="0" applyFont="1" applyFill="1" applyBorder="1">
      <alignment vertical="center"/>
    </xf>
    <xf numFmtId="0" fontId="28" fillId="2" borderId="123" xfId="0" applyFont="1" applyFill="1" applyBorder="1">
      <alignment vertical="center"/>
    </xf>
    <xf numFmtId="0" fontId="3" fillId="0" borderId="0" xfId="0" applyFont="1" applyAlignment="1">
      <alignment vertical="center"/>
    </xf>
    <xf numFmtId="0" fontId="58" fillId="0" borderId="0" xfId="0" applyFont="1" applyBorder="1" applyAlignment="1">
      <alignment vertical="center"/>
    </xf>
    <xf numFmtId="0" fontId="59" fillId="0" borderId="0" xfId="0" applyFont="1" applyFill="1" applyBorder="1" applyAlignment="1">
      <alignment vertical="center"/>
    </xf>
    <xf numFmtId="0" fontId="55" fillId="0" borderId="0" xfId="0" applyFont="1" applyAlignment="1">
      <alignment horizontal="left" vertical="center"/>
    </xf>
    <xf numFmtId="0" fontId="3" fillId="0" borderId="0" xfId="0" applyFont="1" applyFill="1" applyBorder="1" applyAlignment="1">
      <alignment vertical="center"/>
    </xf>
    <xf numFmtId="0" fontId="3" fillId="0" borderId="129" xfId="0" applyFont="1" applyBorder="1">
      <alignment vertical="center"/>
    </xf>
    <xf numFmtId="0" fontId="0" fillId="0" borderId="0" xfId="0" applyBorder="1" applyAlignment="1">
      <alignment horizontal="left" vertical="center"/>
    </xf>
    <xf numFmtId="0" fontId="3" fillId="0" borderId="0" xfId="0" applyFont="1" applyAlignment="1"/>
    <xf numFmtId="0" fontId="0" fillId="4" borderId="127" xfId="0" applyFill="1" applyBorder="1" applyAlignment="1">
      <alignment horizontal="center" vertical="center" wrapText="1"/>
    </xf>
    <xf numFmtId="0" fontId="0" fillId="4" borderId="128" xfId="0" applyFill="1" applyBorder="1" applyAlignment="1">
      <alignment horizontal="center" vertical="center"/>
    </xf>
    <xf numFmtId="0" fontId="0" fillId="3" borderId="0" xfId="0" applyFill="1" applyBorder="1" applyAlignment="1">
      <alignment horizontal="right" vertical="center"/>
    </xf>
    <xf numFmtId="0" fontId="0" fillId="4" borderId="130" xfId="0" applyFill="1" applyBorder="1" applyAlignment="1">
      <alignment horizontal="right" vertical="center"/>
    </xf>
    <xf numFmtId="0" fontId="0" fillId="3" borderId="131" xfId="0" applyFill="1" applyBorder="1" applyAlignment="1">
      <alignment horizontal="right" vertical="center"/>
    </xf>
    <xf numFmtId="0" fontId="0" fillId="3" borderId="132" xfId="0" applyFill="1" applyBorder="1" applyAlignment="1">
      <alignment horizontal="right" vertical="center"/>
    </xf>
    <xf numFmtId="0" fontId="0" fillId="0" borderId="0" xfId="0" applyAlignment="1">
      <alignment vertical="center"/>
    </xf>
    <xf numFmtId="0" fontId="3" fillId="0" borderId="0" xfId="0" applyFont="1" applyBorder="1" applyAlignment="1">
      <alignment vertical="center"/>
    </xf>
    <xf numFmtId="0" fontId="0" fillId="0" borderId="0" xfId="0" applyBorder="1" applyAlignment="1">
      <alignment vertical="center"/>
    </xf>
    <xf numFmtId="0" fontId="42" fillId="3" borderId="0" xfId="0" applyFont="1" applyFill="1" applyAlignment="1">
      <alignment vertical="center"/>
    </xf>
    <xf numFmtId="0" fontId="3" fillId="0" borderId="0" xfId="0" applyFont="1" applyFill="1" applyBorder="1" applyAlignment="1">
      <alignment vertical="center"/>
    </xf>
    <xf numFmtId="0" fontId="0" fillId="0" borderId="70" xfId="0" applyBorder="1" applyAlignment="1">
      <alignment vertical="center"/>
    </xf>
    <xf numFmtId="0" fontId="75" fillId="0" borderId="0" xfId="0" applyFont="1" applyAlignment="1">
      <alignment horizontal="left" vertical="center" indent="6"/>
    </xf>
    <xf numFmtId="0" fontId="75" fillId="0" borderId="0" xfId="0" applyFont="1" applyAlignment="1">
      <alignment horizontal="left" vertical="center" indent="7"/>
    </xf>
    <xf numFmtId="0" fontId="0" fillId="0" borderId="0" xfId="0" applyFill="1" applyBorder="1" applyAlignment="1">
      <alignment vertical="center"/>
    </xf>
    <xf numFmtId="0" fontId="3" fillId="0" borderId="70" xfId="0" applyFont="1" applyBorder="1">
      <alignment vertical="center"/>
    </xf>
    <xf numFmtId="0" fontId="3" fillId="0" borderId="0" xfId="0" applyFont="1" applyAlignment="1">
      <alignment horizontal="right" vertical="center"/>
    </xf>
    <xf numFmtId="0" fontId="5" fillId="0" borderId="0" xfId="0" applyFont="1">
      <alignment vertical="center"/>
    </xf>
    <xf numFmtId="0" fontId="3" fillId="0" borderId="0" xfId="0" applyFont="1" applyAlignment="1">
      <alignment horizontal="right" vertical="center"/>
    </xf>
    <xf numFmtId="0" fontId="3" fillId="0" borderId="0" xfId="0" applyFont="1" applyAlignment="1">
      <alignment horizontal="center" vertical="center"/>
    </xf>
    <xf numFmtId="0" fontId="3" fillId="2" borderId="1" xfId="0" applyFont="1" applyFill="1" applyBorder="1" applyAlignment="1">
      <alignment horizontal="center" vertical="center"/>
    </xf>
    <xf numFmtId="0" fontId="42" fillId="3" borderId="0" xfId="0" applyFont="1" applyFill="1" applyBorder="1" applyAlignment="1">
      <alignment horizontal="left"/>
    </xf>
    <xf numFmtId="0" fontId="26" fillId="0" borderId="0" xfId="0" applyFont="1">
      <alignment vertical="center"/>
    </xf>
    <xf numFmtId="0" fontId="9" fillId="0" borderId="0" xfId="1" applyFont="1" applyAlignment="1" applyProtection="1">
      <protection locked="0"/>
    </xf>
    <xf numFmtId="0" fontId="26" fillId="0" borderId="0" xfId="0" applyFont="1" applyAlignment="1"/>
    <xf numFmtId="0" fontId="77" fillId="2" borderId="46" xfId="0" applyFont="1" applyFill="1" applyBorder="1" applyAlignment="1">
      <alignment horizontal="center" vertical="center"/>
    </xf>
    <xf numFmtId="0" fontId="20" fillId="0" borderId="0" xfId="1" quotePrefix="1" applyFont="1" applyAlignment="1" applyProtection="1">
      <alignment horizontal="left"/>
      <protection locked="0"/>
    </xf>
    <xf numFmtId="0" fontId="51" fillId="2" borderId="72" xfId="0" applyFont="1" applyFill="1" applyBorder="1" applyAlignment="1">
      <alignment horizontal="left" vertical="center"/>
    </xf>
    <xf numFmtId="0" fontId="51" fillId="2" borderId="72" xfId="0" applyFont="1" applyFill="1" applyBorder="1">
      <alignment vertical="center"/>
    </xf>
    <xf numFmtId="0" fontId="0" fillId="0" borderId="0" xfId="0">
      <alignment vertical="center"/>
    </xf>
    <xf numFmtId="0" fontId="67" fillId="0" borderId="0" xfId="0" applyFont="1">
      <alignment vertical="center"/>
    </xf>
    <xf numFmtId="0" fontId="74" fillId="0" borderId="0" xfId="0" applyFont="1">
      <alignment vertical="center"/>
    </xf>
    <xf numFmtId="0" fontId="79" fillId="2" borderId="35" xfId="1" quotePrefix="1" applyFont="1" applyFill="1" applyBorder="1" applyAlignment="1" applyProtection="1">
      <alignment horizontal="center" vertical="center"/>
      <protection locked="0"/>
    </xf>
    <xf numFmtId="0" fontId="80" fillId="2" borderId="69" xfId="1" quotePrefix="1" applyFont="1" applyFill="1" applyBorder="1" applyAlignment="1" applyProtection="1">
      <alignment horizontal="center" vertical="center"/>
      <protection locked="0"/>
    </xf>
    <xf numFmtId="0" fontId="79" fillId="17" borderId="34" xfId="0" applyFont="1" applyFill="1" applyBorder="1" applyAlignment="1">
      <alignment horizontal="center" vertical="center"/>
    </xf>
    <xf numFmtId="0" fontId="80" fillId="17" borderId="45" xfId="0" applyFont="1" applyFill="1" applyBorder="1" applyAlignment="1">
      <alignment horizontal="center" vertical="center"/>
    </xf>
    <xf numFmtId="0" fontId="79" fillId="0" borderId="34" xfId="1" applyFont="1" applyBorder="1" applyAlignment="1" applyProtection="1">
      <alignment horizontal="center" vertical="center"/>
      <protection locked="0"/>
    </xf>
    <xf numFmtId="0" fontId="79" fillId="0" borderId="37" xfId="0" applyFont="1" applyBorder="1" applyAlignment="1">
      <alignment horizontal="center" vertical="center"/>
    </xf>
    <xf numFmtId="0" fontId="79" fillId="0" borderId="45" xfId="1" applyFont="1" applyBorder="1" applyAlignment="1" applyProtection="1">
      <alignment horizontal="center" vertical="center"/>
      <protection locked="0"/>
    </xf>
    <xf numFmtId="0" fontId="79" fillId="0" borderId="64" xfId="0" applyFont="1" applyBorder="1" applyAlignment="1">
      <alignment horizontal="center" vertical="center"/>
    </xf>
    <xf numFmtId="178" fontId="31" fillId="3" borderId="1" xfId="0" applyNumberFormat="1" applyFont="1" applyFill="1" applyBorder="1" applyAlignment="1">
      <alignment horizontal="center" vertical="center" wrapText="1"/>
    </xf>
    <xf numFmtId="178" fontId="26" fillId="3" borderId="78" xfId="0" applyNumberFormat="1" applyFont="1" applyFill="1" applyBorder="1" applyAlignment="1">
      <alignment horizontal="center" vertical="center"/>
    </xf>
    <xf numFmtId="178" fontId="26" fillId="3" borderId="79" xfId="0" applyNumberFormat="1" applyFont="1" applyFill="1" applyBorder="1" applyAlignment="1">
      <alignment horizontal="center" vertical="center"/>
    </xf>
    <xf numFmtId="178" fontId="26" fillId="3" borderId="112" xfId="0" applyNumberFormat="1" applyFont="1" applyFill="1" applyBorder="1" applyAlignment="1">
      <alignment horizontal="center" vertical="center"/>
    </xf>
    <xf numFmtId="178" fontId="26" fillId="3" borderId="5" xfId="0" applyNumberFormat="1" applyFont="1" applyFill="1" applyBorder="1" applyAlignment="1">
      <alignment horizontal="center" vertical="center"/>
    </xf>
    <xf numFmtId="178" fontId="55" fillId="3" borderId="59" xfId="0" applyNumberFormat="1" applyFont="1" applyFill="1" applyBorder="1" applyAlignment="1">
      <alignment horizontal="center" vertical="center"/>
    </xf>
    <xf numFmtId="178" fontId="55" fillId="3" borderId="1" xfId="0" applyNumberFormat="1" applyFont="1" applyFill="1" applyBorder="1" applyAlignment="1">
      <alignment horizontal="center" vertical="center"/>
    </xf>
    <xf numFmtId="178" fontId="26" fillId="3" borderId="136" xfId="0" applyNumberFormat="1" applyFont="1" applyFill="1" applyBorder="1" applyAlignment="1">
      <alignment horizontal="center" vertical="center"/>
    </xf>
    <xf numFmtId="178" fontId="26" fillId="3" borderId="138" xfId="0" applyNumberFormat="1" applyFont="1" applyFill="1" applyBorder="1" applyAlignment="1">
      <alignment horizontal="center" vertical="center"/>
    </xf>
    <xf numFmtId="178" fontId="26" fillId="3" borderId="137" xfId="0" applyNumberFormat="1" applyFont="1" applyFill="1" applyBorder="1" applyAlignment="1">
      <alignment horizontal="center" vertical="center"/>
    </xf>
    <xf numFmtId="178" fontId="26" fillId="3" borderId="139" xfId="0" applyNumberFormat="1" applyFont="1" applyFill="1" applyBorder="1" applyAlignment="1">
      <alignment horizontal="center" vertical="center"/>
    </xf>
    <xf numFmtId="178" fontId="26" fillId="0" borderId="139" xfId="0" applyNumberFormat="1" applyFont="1" applyBorder="1" applyAlignment="1">
      <alignment horizontal="center" vertical="center" wrapText="1"/>
    </xf>
    <xf numFmtId="178" fontId="26" fillId="0" borderId="5" xfId="0" applyNumberFormat="1" applyFont="1" applyBorder="1" applyAlignment="1">
      <alignment horizontal="center" vertical="center" wrapText="1"/>
    </xf>
    <xf numFmtId="178" fontId="26" fillId="3" borderId="59" xfId="0" applyNumberFormat="1" applyFont="1" applyFill="1" applyBorder="1" applyAlignment="1">
      <alignment horizontal="center" vertical="center"/>
    </xf>
    <xf numFmtId="178" fontId="26" fillId="3" borderId="1" xfId="0" applyNumberFormat="1" applyFont="1" applyFill="1" applyBorder="1" applyAlignment="1">
      <alignment horizontal="center" vertical="center"/>
    </xf>
    <xf numFmtId="0" fontId="26" fillId="3" borderId="1" xfId="0" applyFont="1" applyFill="1" applyBorder="1" applyAlignment="1">
      <alignment horizontal="center" vertical="center" wrapText="1"/>
    </xf>
    <xf numFmtId="178" fontId="26" fillId="3" borderId="1" xfId="0" applyNumberFormat="1" applyFont="1" applyFill="1" applyBorder="1" applyAlignment="1">
      <alignment horizontal="center" vertical="center" wrapText="1"/>
    </xf>
    <xf numFmtId="0" fontId="26" fillId="0" borderId="36" xfId="0" applyFont="1" applyBorder="1" applyAlignment="1">
      <alignment horizontal="center" vertical="center"/>
    </xf>
    <xf numFmtId="0" fontId="0" fillId="3" borderId="0" xfId="0" applyFill="1" applyBorder="1" applyAlignment="1">
      <alignment vertical="center"/>
    </xf>
    <xf numFmtId="0" fontId="26" fillId="3" borderId="31" xfId="0" applyFont="1" applyFill="1" applyBorder="1" applyAlignment="1">
      <alignment horizontal="center" vertical="center" wrapText="1"/>
    </xf>
    <xf numFmtId="0" fontId="68" fillId="0" borderId="0" xfId="0" applyFont="1">
      <alignment vertical="center"/>
    </xf>
    <xf numFmtId="0" fontId="0" fillId="0" borderId="0" xfId="0">
      <alignment vertical="center"/>
    </xf>
    <xf numFmtId="0" fontId="0" fillId="0" borderId="0" xfId="0">
      <alignment vertical="center"/>
    </xf>
    <xf numFmtId="178" fontId="31" fillId="3" borderId="59" xfId="0" applyNumberFormat="1" applyFont="1" applyFill="1" applyBorder="1" applyAlignment="1">
      <alignment horizontal="center" vertical="center" wrapText="1"/>
    </xf>
    <xf numFmtId="0" fontId="0" fillId="0" borderId="0" xfId="0" applyBorder="1" applyAlignment="1">
      <alignment horizontal="center" vertical="center"/>
    </xf>
    <xf numFmtId="0" fontId="0" fillId="0" borderId="0" xfId="0" applyBorder="1" applyAlignment="1">
      <alignment vertical="center"/>
    </xf>
    <xf numFmtId="0" fontId="0" fillId="0" borderId="0" xfId="0">
      <alignment vertical="center"/>
    </xf>
    <xf numFmtId="0" fontId="34" fillId="0" borderId="0" xfId="0" applyFont="1">
      <alignment vertical="center"/>
    </xf>
    <xf numFmtId="0" fontId="0" fillId="3" borderId="0" xfId="0" applyFill="1" applyBorder="1">
      <alignment vertical="center"/>
    </xf>
    <xf numFmtId="0" fontId="26" fillId="21" borderId="3" xfId="0" applyFont="1" applyFill="1" applyBorder="1" applyAlignment="1">
      <alignment horizontal="center" vertical="center"/>
    </xf>
    <xf numFmtId="0" fontId="26" fillId="21" borderId="101" xfId="0" applyFont="1" applyFill="1" applyBorder="1" applyAlignment="1">
      <alignment horizontal="center" vertical="center" wrapText="1"/>
    </xf>
    <xf numFmtId="0" fontId="26" fillId="21" borderId="1" xfId="0" applyFont="1" applyFill="1" applyBorder="1" applyAlignment="1">
      <alignment horizontal="center" vertical="center" shrinkToFit="1"/>
    </xf>
    <xf numFmtId="0" fontId="26" fillId="21" borderId="1" xfId="0" applyFont="1" applyFill="1" applyBorder="1" applyAlignment="1">
      <alignment horizontal="center" vertical="center" wrapText="1"/>
    </xf>
    <xf numFmtId="0" fontId="65" fillId="3" borderId="0" xfId="0" applyFont="1" applyFill="1" applyBorder="1" applyAlignment="1">
      <alignment horizontal="left"/>
    </xf>
    <xf numFmtId="0" fontId="26" fillId="3" borderId="0" xfId="0" applyFont="1" applyFill="1" applyBorder="1" applyAlignment="1">
      <alignment horizontal="center" vertical="center" shrinkToFit="1"/>
    </xf>
    <xf numFmtId="0" fontId="26" fillId="0" borderId="3" xfId="0" applyFont="1" applyBorder="1">
      <alignment vertical="center"/>
    </xf>
    <xf numFmtId="38" fontId="70" fillId="0" borderId="135" xfId="3" applyFont="1" applyBorder="1" applyAlignment="1">
      <alignment vertical="center"/>
    </xf>
    <xf numFmtId="176" fontId="32" fillId="3" borderId="0" xfId="0" applyNumberFormat="1" applyFont="1" applyFill="1" applyBorder="1">
      <alignment vertical="center"/>
    </xf>
    <xf numFmtId="0" fontId="27" fillId="0" borderId="0" xfId="0" applyFont="1" applyBorder="1">
      <alignment vertical="center"/>
    </xf>
    <xf numFmtId="0" fontId="79" fillId="0" borderId="0" xfId="0" applyFont="1" applyBorder="1" applyAlignment="1">
      <alignment horizontal="center" vertical="center"/>
    </xf>
    <xf numFmtId="0" fontId="19" fillId="0" borderId="0" xfId="0" applyFont="1" applyBorder="1">
      <alignment vertical="center"/>
    </xf>
    <xf numFmtId="178" fontId="67" fillId="3" borderId="0" xfId="0" applyNumberFormat="1" applyFont="1" applyFill="1" applyBorder="1">
      <alignment vertical="center"/>
    </xf>
    <xf numFmtId="0" fontId="0" fillId="3" borderId="0" xfId="0" applyFill="1" applyBorder="1" applyAlignment="1">
      <alignment horizontal="center" vertical="center"/>
    </xf>
    <xf numFmtId="38" fontId="0" fillId="3" borderId="0" xfId="3" applyFont="1" applyFill="1" applyBorder="1">
      <alignment vertical="center"/>
    </xf>
    <xf numFmtId="38" fontId="0" fillId="3" borderId="0" xfId="3" applyFont="1" applyFill="1" applyBorder="1" applyAlignment="1">
      <alignment horizontal="right" vertical="center"/>
    </xf>
    <xf numFmtId="0" fontId="23" fillId="3" borderId="0" xfId="0" applyFont="1" applyFill="1" applyAlignment="1">
      <alignment horizontal="center" vertical="center"/>
    </xf>
    <xf numFmtId="0" fontId="0" fillId="3" borderId="0" xfId="0" applyFill="1" applyBorder="1" applyAlignment="1">
      <alignment horizontal="center" vertical="center" wrapText="1"/>
    </xf>
    <xf numFmtId="38" fontId="70" fillId="0" borderId="133" xfId="3" applyFont="1" applyBorder="1" applyAlignment="1">
      <alignment vertical="center"/>
    </xf>
    <xf numFmtId="0" fontId="28" fillId="3" borderId="0" xfId="0" applyFont="1" applyFill="1" applyBorder="1">
      <alignment vertical="center"/>
    </xf>
    <xf numFmtId="0" fontId="17" fillId="3" borderId="0" xfId="0" applyFont="1" applyFill="1" applyBorder="1">
      <alignment vertical="center"/>
    </xf>
    <xf numFmtId="0" fontId="28" fillId="3" borderId="0" xfId="0" applyFont="1" applyFill="1" applyBorder="1" applyAlignment="1">
      <alignment horizontal="center" vertical="center"/>
    </xf>
    <xf numFmtId="0" fontId="26" fillId="21" borderId="143" xfId="0" applyFont="1" applyFill="1" applyBorder="1" applyAlignment="1">
      <alignment horizontal="center" vertical="center" wrapText="1"/>
    </xf>
    <xf numFmtId="2" fontId="81" fillId="3" borderId="0" xfId="0" applyNumberFormat="1" applyFont="1" applyFill="1" applyBorder="1" applyAlignment="1">
      <alignment horizontal="center" vertical="center"/>
    </xf>
    <xf numFmtId="0" fontId="26" fillId="3" borderId="0" xfId="0" applyFont="1" applyFill="1" applyAlignment="1">
      <alignment horizontal="center" vertical="center"/>
    </xf>
    <xf numFmtId="0" fontId="26" fillId="0" borderId="3" xfId="0" applyFont="1" applyBorder="1" applyAlignment="1">
      <alignment horizontal="center" vertical="center"/>
    </xf>
    <xf numFmtId="0" fontId="26" fillId="0" borderId="0" xfId="0" applyFont="1" applyBorder="1" applyAlignment="1">
      <alignment horizontal="center" vertical="center"/>
    </xf>
    <xf numFmtId="0" fontId="26" fillId="3" borderId="0" xfId="0" applyFont="1" applyFill="1" applyBorder="1" applyAlignment="1">
      <alignment vertical="center"/>
    </xf>
    <xf numFmtId="0" fontId="26" fillId="0" borderId="8" xfId="0" applyFont="1" applyBorder="1" applyAlignment="1">
      <alignment vertical="center"/>
    </xf>
    <xf numFmtId="0" fontId="26" fillId="0" borderId="2" xfId="0" applyFont="1" applyBorder="1" applyAlignment="1">
      <alignment horizontal="center" vertical="center"/>
    </xf>
    <xf numFmtId="0" fontId="26" fillId="16" borderId="0" xfId="0" applyFont="1" applyFill="1" applyBorder="1" applyAlignment="1">
      <alignment horizontal="center" vertical="center" wrapText="1"/>
    </xf>
    <xf numFmtId="0" fontId="26" fillId="19" borderId="0" xfId="0" applyFont="1" applyFill="1" applyBorder="1" applyAlignment="1">
      <alignment horizontal="center" vertical="center" wrapText="1"/>
    </xf>
    <xf numFmtId="0" fontId="26" fillId="23" borderId="0" xfId="0" applyFont="1" applyFill="1" applyBorder="1" applyAlignment="1">
      <alignment horizontal="center" vertical="center" wrapText="1"/>
    </xf>
    <xf numFmtId="178" fontId="31" fillId="3" borderId="115" xfId="0" applyNumberFormat="1" applyFont="1" applyFill="1" applyBorder="1" applyAlignment="1">
      <alignment horizontal="center" vertical="center" wrapText="1"/>
    </xf>
    <xf numFmtId="178" fontId="31" fillId="3" borderId="4" xfId="0" applyNumberFormat="1" applyFont="1" applyFill="1" applyBorder="1" applyAlignment="1">
      <alignment horizontal="center" vertical="center" wrapText="1"/>
    </xf>
    <xf numFmtId="0" fontId="26" fillId="21" borderId="4" xfId="0" applyFont="1" applyFill="1" applyBorder="1" applyAlignment="1">
      <alignment horizontal="center" vertical="center" wrapText="1"/>
    </xf>
    <xf numFmtId="0" fontId="26" fillId="18" borderId="4" xfId="0" applyFont="1" applyFill="1" applyBorder="1" applyAlignment="1">
      <alignment horizontal="center" vertical="center" wrapText="1"/>
    </xf>
    <xf numFmtId="0" fontId="26" fillId="21" borderId="107" xfId="0" applyFont="1" applyFill="1" applyBorder="1" applyAlignment="1">
      <alignment horizontal="center" vertical="center" wrapText="1"/>
    </xf>
    <xf numFmtId="0" fontId="26" fillId="21" borderId="115" xfId="0" applyFont="1" applyFill="1" applyBorder="1" applyAlignment="1">
      <alignment horizontal="center" vertical="center" wrapText="1"/>
    </xf>
    <xf numFmtId="0" fontId="26" fillId="18" borderId="36" xfId="0" applyFont="1" applyFill="1" applyBorder="1" applyAlignment="1">
      <alignment horizontal="center" vertical="center" wrapText="1"/>
    </xf>
    <xf numFmtId="0" fontId="82" fillId="3" borderId="0" xfId="0" applyFont="1" applyFill="1" applyAlignment="1">
      <alignment horizontal="center" vertical="center"/>
    </xf>
    <xf numFmtId="0" fontId="26" fillId="0" borderId="0" xfId="0" applyFont="1">
      <alignment vertical="center"/>
    </xf>
    <xf numFmtId="0" fontId="26" fillId="0" borderId="1" xfId="0" applyFont="1" applyBorder="1" applyAlignment="1">
      <alignment horizontal="center" vertical="center"/>
    </xf>
    <xf numFmtId="0" fontId="26" fillId="0" borderId="59" xfId="0" applyFont="1" applyBorder="1" applyAlignment="1">
      <alignment horizontal="center" vertical="center"/>
    </xf>
    <xf numFmtId="0" fontId="26" fillId="0" borderId="4" xfId="0" applyFont="1" applyBorder="1" applyAlignment="1">
      <alignment horizontal="center" vertical="center"/>
    </xf>
    <xf numFmtId="0" fontId="26" fillId="0" borderId="0" xfId="0" applyFont="1" applyAlignment="1">
      <alignment horizontal="center" vertical="center"/>
    </xf>
    <xf numFmtId="0" fontId="26" fillId="0" borderId="10" xfId="0" applyFont="1" applyBorder="1" applyAlignment="1">
      <alignment horizontal="center" vertical="center"/>
    </xf>
    <xf numFmtId="0" fontId="26" fillId="0" borderId="5" xfId="0" applyFont="1" applyBorder="1" applyAlignment="1">
      <alignment horizontal="center" vertical="center"/>
    </xf>
    <xf numFmtId="0" fontId="26" fillId="0" borderId="1" xfId="0" applyFont="1" applyBorder="1" applyAlignment="1">
      <alignment horizontal="center" vertical="center" wrapText="1"/>
    </xf>
    <xf numFmtId="0" fontId="26" fillId="21" borderId="3" xfId="0" applyFont="1" applyFill="1" applyBorder="1" applyAlignment="1">
      <alignment horizontal="center" vertical="center" wrapText="1"/>
    </xf>
    <xf numFmtId="0" fontId="26" fillId="3" borderId="27" xfId="0" applyFont="1" applyFill="1" applyBorder="1" applyAlignment="1">
      <alignment horizontal="center" vertical="center" wrapText="1"/>
    </xf>
    <xf numFmtId="0" fontId="82" fillId="3" borderId="27" xfId="0" applyFont="1" applyFill="1" applyBorder="1" applyAlignment="1">
      <alignment horizontal="right" vertical="center" wrapText="1"/>
    </xf>
    <xf numFmtId="38" fontId="82" fillId="3" borderId="27" xfId="3" applyFont="1" applyFill="1" applyBorder="1" applyAlignment="1">
      <alignment horizontal="right" vertical="center" wrapText="1"/>
    </xf>
    <xf numFmtId="0" fontId="82" fillId="3" borderId="27" xfId="0" applyFont="1" applyFill="1" applyBorder="1" applyAlignment="1">
      <alignment horizontal="right" vertical="center"/>
    </xf>
    <xf numFmtId="0" fontId="82" fillId="3" borderId="35" xfId="0" applyFont="1" applyFill="1" applyBorder="1" applyAlignment="1">
      <alignment horizontal="right" vertical="center"/>
    </xf>
    <xf numFmtId="0" fontId="82" fillId="3" borderId="131" xfId="0" applyFont="1" applyFill="1" applyBorder="1" applyAlignment="1">
      <alignment vertical="center"/>
    </xf>
    <xf numFmtId="38" fontId="26" fillId="0" borderId="1" xfId="3" applyFont="1" applyBorder="1" applyAlignment="1">
      <alignment horizontal="center" vertical="center" wrapText="1"/>
    </xf>
    <xf numFmtId="38" fontId="70" fillId="0" borderId="1" xfId="3" applyFont="1" applyBorder="1" applyAlignment="1">
      <alignment horizontal="right" vertical="center"/>
    </xf>
    <xf numFmtId="0" fontId="85" fillId="0" borderId="0" xfId="0" applyFont="1" applyAlignment="1">
      <alignment horizontal="left" vertical="center"/>
    </xf>
    <xf numFmtId="38" fontId="70" fillId="0" borderId="28" xfId="3" applyFont="1" applyBorder="1" applyAlignment="1">
      <alignment horizontal="right" vertical="center" wrapText="1"/>
    </xf>
    <xf numFmtId="38" fontId="70" fillId="0" borderId="28" xfId="3" applyFont="1" applyBorder="1" applyAlignment="1">
      <alignment horizontal="right" vertical="center"/>
    </xf>
    <xf numFmtId="38" fontId="70" fillId="0" borderId="15" xfId="3" applyFont="1" applyBorder="1" applyAlignment="1">
      <alignment horizontal="right" vertical="center"/>
    </xf>
    <xf numFmtId="38" fontId="70" fillId="0" borderId="29" xfId="3" applyFont="1" applyBorder="1" applyAlignment="1">
      <alignment horizontal="right" vertical="center"/>
    </xf>
    <xf numFmtId="0" fontId="26" fillId="2" borderId="1" xfId="0" applyFont="1" applyFill="1" applyBorder="1" applyAlignment="1">
      <alignment horizontal="center" vertical="center"/>
    </xf>
    <xf numFmtId="0" fontId="26" fillId="2" borderId="28" xfId="0" applyFont="1" applyFill="1" applyBorder="1" applyAlignment="1">
      <alignment horizontal="center" vertical="center"/>
    </xf>
    <xf numFmtId="0" fontId="26" fillId="2" borderId="1" xfId="0" applyFont="1" applyFill="1" applyBorder="1" applyAlignment="1">
      <alignment horizontal="center" vertical="center" wrapText="1"/>
    </xf>
    <xf numFmtId="0" fontId="26" fillId="2" borderId="15" xfId="0" applyFont="1" applyFill="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0" fillId="0" borderId="0" xfId="0">
      <alignment vertical="center"/>
    </xf>
    <xf numFmtId="0" fontId="3" fillId="0" borderId="0" xfId="0" applyFont="1" applyAlignment="1">
      <alignment vertical="center"/>
    </xf>
    <xf numFmtId="0" fontId="0" fillId="0" borderId="119" xfId="0" applyBorder="1" applyAlignment="1">
      <alignment vertical="center"/>
    </xf>
    <xf numFmtId="0" fontId="0" fillId="4" borderId="127" xfId="0" applyFill="1" applyBorder="1" applyAlignment="1">
      <alignment horizontal="center" vertical="center" wrapText="1"/>
    </xf>
    <xf numFmtId="0" fontId="34" fillId="0" borderId="0" xfId="0" applyFont="1">
      <alignment vertical="center"/>
    </xf>
    <xf numFmtId="0" fontId="26" fillId="0" borderId="0" xfId="0" applyFont="1" applyAlignment="1">
      <alignment horizontal="center" vertical="center"/>
    </xf>
    <xf numFmtId="0" fontId="26" fillId="0" borderId="0" xfId="0" applyFont="1">
      <alignment vertical="center"/>
    </xf>
    <xf numFmtId="0" fontId="3" fillId="3" borderId="0" xfId="0" applyFont="1" applyFill="1" applyBorder="1">
      <alignment vertical="center"/>
    </xf>
    <xf numFmtId="0" fontId="0" fillId="3" borderId="0" xfId="0" applyFill="1" applyBorder="1">
      <alignment vertical="center"/>
    </xf>
    <xf numFmtId="0" fontId="0" fillId="3" borderId="59" xfId="0" applyFill="1" applyBorder="1" applyAlignment="1">
      <alignment horizontal="center" vertical="center"/>
    </xf>
    <xf numFmtId="0" fontId="0" fillId="25" borderId="59" xfId="0" applyFill="1" applyBorder="1">
      <alignment vertical="center"/>
    </xf>
    <xf numFmtId="178" fontId="0" fillId="0" borderId="27" xfId="0" applyNumberFormat="1" applyFont="1" applyBorder="1" applyAlignment="1">
      <alignment horizontal="center" vertical="center"/>
    </xf>
    <xf numFmtId="178" fontId="0" fillId="3" borderId="1" xfId="0" applyNumberFormat="1" applyFont="1" applyFill="1" applyBorder="1" applyAlignment="1">
      <alignment horizontal="right" vertical="center"/>
    </xf>
    <xf numFmtId="178" fontId="69" fillId="3" borderId="28" xfId="0" applyNumberFormat="1" applyFont="1" applyFill="1" applyBorder="1">
      <alignment vertical="center"/>
    </xf>
    <xf numFmtId="0" fontId="17" fillId="2" borderId="32" xfId="0" applyFont="1" applyFill="1" applyBorder="1">
      <alignment vertical="center"/>
    </xf>
    <xf numFmtId="0" fontId="76" fillId="2" borderId="33" xfId="0" applyFont="1" applyFill="1" applyBorder="1" applyAlignment="1">
      <alignment horizontal="center" vertical="center"/>
    </xf>
    <xf numFmtId="0" fontId="76" fillId="2" borderId="46" xfId="0" applyFont="1" applyFill="1" applyBorder="1" applyAlignment="1">
      <alignment horizontal="center" vertical="center"/>
    </xf>
    <xf numFmtId="0" fontId="76" fillId="3" borderId="34" xfId="0" applyFont="1" applyFill="1" applyBorder="1" applyAlignment="1">
      <alignment horizontal="center" vertical="center" textRotation="255" wrapText="1"/>
    </xf>
    <xf numFmtId="0" fontId="87" fillId="3" borderId="1" xfId="0" applyFont="1" applyFill="1" applyBorder="1" applyAlignment="1">
      <alignment horizontal="center" vertical="center" textRotation="255" wrapText="1"/>
    </xf>
    <xf numFmtId="0" fontId="76" fillId="3" borderId="17" xfId="0" applyFont="1" applyFill="1" applyBorder="1" applyAlignment="1">
      <alignment horizontal="center" vertical="center" wrapText="1"/>
    </xf>
    <xf numFmtId="0" fontId="42" fillId="2" borderId="25" xfId="0" applyFont="1" applyFill="1" applyBorder="1" applyAlignment="1">
      <alignment horizontal="center" vertical="center"/>
    </xf>
    <xf numFmtId="0" fontId="28" fillId="3" borderId="1" xfId="0" applyFont="1" applyFill="1" applyBorder="1" applyAlignment="1">
      <alignment horizontal="center" vertical="center" textRotation="255" wrapText="1"/>
    </xf>
    <xf numFmtId="0" fontId="28" fillId="3" borderId="1" xfId="0" applyFont="1" applyFill="1" applyBorder="1" applyAlignment="1">
      <alignment horizontal="center" vertical="center" wrapText="1"/>
    </xf>
    <xf numFmtId="0" fontId="87" fillId="3" borderId="1" xfId="0" applyFont="1" applyFill="1" applyBorder="1" applyAlignment="1">
      <alignment horizontal="center" vertical="center" wrapText="1"/>
    </xf>
    <xf numFmtId="0" fontId="76" fillId="0" borderId="1" xfId="0" applyFont="1" applyBorder="1" applyAlignment="1">
      <alignment horizontal="center" vertical="center"/>
    </xf>
    <xf numFmtId="0" fontId="76" fillId="0" borderId="1" xfId="0" applyFont="1" applyBorder="1" applyAlignment="1">
      <alignment vertical="center"/>
    </xf>
    <xf numFmtId="0" fontId="38" fillId="26" borderId="0" xfId="0" applyFont="1" applyFill="1">
      <alignment vertical="center"/>
    </xf>
    <xf numFmtId="0" fontId="38" fillId="26" borderId="0" xfId="0" applyFont="1" applyFill="1" applyAlignment="1">
      <alignment horizontal="center" vertical="center"/>
    </xf>
    <xf numFmtId="0" fontId="39" fillId="0" borderId="172" xfId="0" applyFont="1" applyBorder="1" applyAlignment="1">
      <alignment horizontal="center" vertical="center" wrapText="1"/>
    </xf>
    <xf numFmtId="0" fontId="34" fillId="0" borderId="0" xfId="0" applyFont="1" applyAlignment="1">
      <alignment vertical="center"/>
    </xf>
    <xf numFmtId="0" fontId="86" fillId="0" borderId="172" xfId="0" applyFont="1" applyBorder="1" applyAlignment="1">
      <alignment horizontal="center" vertical="center" wrapText="1"/>
    </xf>
    <xf numFmtId="0" fontId="11" fillId="2" borderId="27" xfId="1" quotePrefix="1" applyFont="1" applyFill="1" applyBorder="1" applyAlignment="1" applyProtection="1">
      <alignment horizontal="center" vertical="center" wrapText="1"/>
      <protection locked="0"/>
    </xf>
    <xf numFmtId="0" fontId="77" fillId="0" borderId="0" xfId="0" applyFont="1">
      <alignment vertical="center"/>
    </xf>
    <xf numFmtId="0" fontId="77" fillId="3" borderId="1" xfId="0" applyFont="1" applyFill="1" applyBorder="1" applyAlignment="1">
      <alignment horizontal="left" vertical="center"/>
    </xf>
    <xf numFmtId="0" fontId="77" fillId="0" borderId="1" xfId="0" applyFont="1" applyBorder="1">
      <alignment vertical="center"/>
    </xf>
    <xf numFmtId="0" fontId="77" fillId="0" borderId="31" xfId="0" applyFont="1" applyBorder="1">
      <alignment vertical="center"/>
    </xf>
    <xf numFmtId="0" fontId="77" fillId="0" borderId="45" xfId="0" applyFont="1" applyBorder="1">
      <alignment vertical="center"/>
    </xf>
    <xf numFmtId="0" fontId="77" fillId="0" borderId="1" xfId="0" applyFont="1" applyFill="1" applyBorder="1">
      <alignment vertical="center"/>
    </xf>
    <xf numFmtId="0" fontId="41" fillId="0" borderId="1" xfId="0" applyFont="1" applyFill="1" applyBorder="1">
      <alignment vertical="center"/>
    </xf>
    <xf numFmtId="0" fontId="41" fillId="0" borderId="1" xfId="0" applyFont="1" applyBorder="1" applyAlignment="1">
      <alignment vertical="center"/>
    </xf>
    <xf numFmtId="0" fontId="41" fillId="0" borderId="1" xfId="0" applyFont="1" applyBorder="1" applyAlignment="1">
      <alignment horizontal="left" vertical="center"/>
    </xf>
    <xf numFmtId="0" fontId="77" fillId="0" borderId="1" xfId="0" applyFont="1" applyBorder="1" applyAlignment="1">
      <alignment horizontal="left" vertical="center"/>
    </xf>
    <xf numFmtId="0" fontId="77" fillId="0" borderId="1" xfId="0" applyFont="1" applyBorder="1" applyAlignment="1">
      <alignment horizontal="left" vertical="center" wrapText="1"/>
    </xf>
    <xf numFmtId="0" fontId="77" fillId="0" borderId="45" xfId="0" applyFont="1" applyBorder="1" applyAlignment="1">
      <alignment vertical="center" wrapText="1"/>
    </xf>
    <xf numFmtId="0" fontId="77" fillId="0" borderId="1" xfId="0" applyFont="1" applyFill="1" applyBorder="1" applyAlignment="1">
      <alignment vertical="center" wrapText="1"/>
    </xf>
    <xf numFmtId="0" fontId="41" fillId="0" borderId="1" xfId="0" applyFont="1" applyFill="1" applyBorder="1" applyAlignment="1">
      <alignment vertical="center" wrapText="1"/>
    </xf>
    <xf numFmtId="0" fontId="41" fillId="0" borderId="1" xfId="0" applyFont="1" applyBorder="1" applyAlignment="1">
      <alignment horizontal="left" vertical="center" wrapText="1"/>
    </xf>
    <xf numFmtId="0" fontId="41" fillId="0" borderId="1" xfId="0" applyFont="1" applyBorder="1" applyAlignment="1">
      <alignment horizontal="left" vertical="top" wrapText="1"/>
    </xf>
    <xf numFmtId="0" fontId="41" fillId="0" borderId="1" xfId="0" applyFont="1" applyBorder="1" applyAlignment="1">
      <alignment vertical="center" wrapText="1"/>
    </xf>
    <xf numFmtId="0" fontId="17" fillId="24" borderId="33" xfId="0" applyFont="1" applyFill="1" applyBorder="1" applyAlignment="1">
      <alignment horizontal="center" vertical="center"/>
    </xf>
    <xf numFmtId="0" fontId="18" fillId="24" borderId="33" xfId="0" applyFont="1" applyFill="1" applyBorder="1" applyAlignment="1">
      <alignment horizontal="center" vertical="center"/>
    </xf>
    <xf numFmtId="0" fontId="20" fillId="0" borderId="0" xfId="1" applyFont="1" applyAlignment="1" applyProtection="1">
      <alignment horizontal="left" vertical="center"/>
      <protection locked="0"/>
    </xf>
    <xf numFmtId="0" fontId="16" fillId="0" borderId="0" xfId="0" applyFont="1" applyAlignment="1">
      <alignment horizontal="center" vertical="center"/>
    </xf>
    <xf numFmtId="0" fontId="69" fillId="0" borderId="0" xfId="0" applyFont="1">
      <alignment vertical="center"/>
    </xf>
    <xf numFmtId="0" fontId="69" fillId="0" borderId="0" xfId="0" applyFont="1" applyAlignment="1">
      <alignment horizontal="left" vertical="center"/>
    </xf>
    <xf numFmtId="0" fontId="69" fillId="0" borderId="50" xfId="0" applyFont="1" applyBorder="1" applyAlignment="1">
      <alignment vertical="center"/>
    </xf>
    <xf numFmtId="0" fontId="69" fillId="0" borderId="50" xfId="0" applyFont="1" applyBorder="1" applyAlignment="1">
      <alignment horizontal="right" vertical="center"/>
    </xf>
    <xf numFmtId="0" fontId="18" fillId="0" borderId="0" xfId="0" applyFont="1">
      <alignment vertical="center"/>
    </xf>
    <xf numFmtId="0" fontId="7" fillId="2" borderId="173" xfId="1" quotePrefix="1" applyFont="1" applyFill="1" applyBorder="1" applyAlignment="1" applyProtection="1">
      <alignment horizontal="center" vertical="center"/>
      <protection locked="0"/>
    </xf>
    <xf numFmtId="0" fontId="20" fillId="2" borderId="69" xfId="1" quotePrefix="1" applyFont="1" applyFill="1" applyBorder="1" applyAlignment="1" applyProtection="1">
      <alignment horizontal="center" vertical="center"/>
      <protection locked="0"/>
    </xf>
    <xf numFmtId="0" fontId="20" fillId="2" borderId="34" xfId="1" applyFont="1" applyFill="1" applyBorder="1" applyAlignment="1" applyProtection="1">
      <alignment horizontal="right" vertical="center"/>
      <protection locked="0"/>
    </xf>
    <xf numFmtId="0" fontId="26" fillId="0" borderId="0" xfId="0" applyFont="1">
      <alignment vertical="center"/>
    </xf>
    <xf numFmtId="0" fontId="26" fillId="0" borderId="0" xfId="0" applyFont="1" applyAlignment="1">
      <alignment horizontal="center" vertical="center"/>
    </xf>
    <xf numFmtId="0" fontId="26" fillId="0" borderId="1" xfId="0" applyFont="1" applyBorder="1" applyAlignment="1">
      <alignment horizontal="center" vertical="center"/>
    </xf>
    <xf numFmtId="0" fontId="26" fillId="0" borderId="1" xfId="0" applyFont="1" applyBorder="1" applyAlignment="1">
      <alignment horizontal="center" vertical="center" wrapText="1"/>
    </xf>
    <xf numFmtId="0" fontId="26" fillId="0" borderId="59" xfId="0" applyFont="1" applyBorder="1" applyAlignment="1">
      <alignment horizontal="center" vertical="center"/>
    </xf>
    <xf numFmtId="0" fontId="26" fillId="0" borderId="1" xfId="0" applyFont="1" applyBorder="1" applyAlignment="1">
      <alignment horizontal="center" vertical="center"/>
    </xf>
    <xf numFmtId="0" fontId="26" fillId="0" borderId="0" xfId="0" applyFont="1" applyAlignment="1">
      <alignment horizontal="center" vertical="center"/>
    </xf>
    <xf numFmtId="0" fontId="26" fillId="0" borderId="0" xfId="0" applyFont="1">
      <alignment vertical="center"/>
    </xf>
    <xf numFmtId="0" fontId="69" fillId="3" borderId="62" xfId="0" applyFont="1" applyFill="1" applyBorder="1" applyAlignment="1">
      <alignment horizontal="center" vertical="center"/>
    </xf>
    <xf numFmtId="0" fontId="69" fillId="3" borderId="62" xfId="0" applyFont="1" applyFill="1" applyBorder="1">
      <alignment vertical="center"/>
    </xf>
    <xf numFmtId="0" fontId="69" fillId="3" borderId="18" xfId="0" applyFont="1" applyFill="1" applyBorder="1" applyAlignment="1">
      <alignment horizontal="center" vertical="center"/>
    </xf>
    <xf numFmtId="0" fontId="69" fillId="3" borderId="147" xfId="0" applyFont="1" applyFill="1" applyBorder="1">
      <alignment vertical="center"/>
    </xf>
    <xf numFmtId="0" fontId="69" fillId="3" borderId="45" xfId="0" applyFont="1" applyFill="1" applyBorder="1" applyAlignment="1">
      <alignment horizontal="center" vertical="center"/>
    </xf>
    <xf numFmtId="0" fontId="69" fillId="3" borderId="31" xfId="0" applyFont="1" applyFill="1" applyBorder="1">
      <alignment vertical="center"/>
    </xf>
    <xf numFmtId="0" fontId="69" fillId="3" borderId="171" xfId="0" applyFont="1" applyFill="1" applyBorder="1" applyAlignment="1">
      <alignment horizontal="center" vertical="center"/>
    </xf>
    <xf numFmtId="0" fontId="69" fillId="4" borderId="164" xfId="0" applyFont="1" applyFill="1" applyBorder="1">
      <alignment vertical="center"/>
    </xf>
    <xf numFmtId="179" fontId="90" fillId="0" borderId="165" xfId="3" applyNumberFormat="1" applyFont="1" applyBorder="1">
      <alignment vertical="center"/>
    </xf>
    <xf numFmtId="38" fontId="90" fillId="3" borderId="168" xfId="3" applyFont="1" applyFill="1" applyBorder="1">
      <alignment vertical="center"/>
    </xf>
    <xf numFmtId="0" fontId="69" fillId="4" borderId="166" xfId="0" applyFont="1" applyFill="1" applyBorder="1">
      <alignment vertical="center"/>
    </xf>
    <xf numFmtId="179" fontId="90" fillId="0" borderId="167" xfId="3" applyNumberFormat="1" applyFont="1" applyBorder="1">
      <alignment vertical="center"/>
    </xf>
    <xf numFmtId="38" fontId="90" fillId="3" borderId="169" xfId="3" applyFont="1" applyFill="1" applyBorder="1">
      <alignment vertical="center"/>
    </xf>
    <xf numFmtId="0" fontId="69" fillId="4" borderId="75" xfId="0" applyFont="1" applyFill="1" applyBorder="1">
      <alignment vertical="center"/>
    </xf>
    <xf numFmtId="179" fontId="90" fillId="0" borderId="49" xfId="3" applyNumberFormat="1" applyFont="1" applyBorder="1">
      <alignment vertical="center"/>
    </xf>
    <xf numFmtId="38" fontId="90" fillId="3" borderId="170" xfId="3" applyFont="1" applyFill="1" applyBorder="1">
      <alignment vertical="center"/>
    </xf>
    <xf numFmtId="38" fontId="90" fillId="3" borderId="73" xfId="3" applyFont="1" applyFill="1" applyBorder="1">
      <alignment vertical="center"/>
    </xf>
    <xf numFmtId="0" fontId="27" fillId="2" borderId="35" xfId="1" quotePrefix="1" applyFont="1" applyFill="1" applyBorder="1" applyAlignment="1" applyProtection="1">
      <alignment horizontal="center" vertical="center"/>
      <protection locked="0"/>
    </xf>
    <xf numFmtId="0" fontId="27" fillId="0" borderId="34" xfId="1" applyFont="1" applyBorder="1" applyAlignment="1" applyProtection="1">
      <alignment horizontal="center" vertical="center"/>
      <protection locked="0"/>
    </xf>
    <xf numFmtId="0" fontId="27" fillId="17" borderId="34" xfId="0" applyFont="1" applyFill="1" applyBorder="1" applyAlignment="1">
      <alignment horizontal="center" vertical="center"/>
    </xf>
    <xf numFmtId="0" fontId="27" fillId="0" borderId="37" xfId="0" applyFont="1" applyBorder="1" applyAlignment="1">
      <alignment horizontal="center" vertical="center"/>
    </xf>
    <xf numFmtId="0" fontId="65" fillId="2" borderId="69" xfId="1" quotePrefix="1" applyFont="1" applyFill="1" applyBorder="1" applyAlignment="1" applyProtection="1">
      <alignment horizontal="center" vertical="center"/>
      <protection locked="0"/>
    </xf>
    <xf numFmtId="0" fontId="27" fillId="0" borderId="45" xfId="1" applyFont="1" applyBorder="1" applyAlignment="1" applyProtection="1">
      <alignment horizontal="center" vertical="center"/>
      <protection locked="0"/>
    </xf>
    <xf numFmtId="0" fontId="65" fillId="17" borderId="45" xfId="0" applyFont="1" applyFill="1" applyBorder="1" applyAlignment="1">
      <alignment horizontal="center" vertical="center"/>
    </xf>
    <xf numFmtId="0" fontId="27" fillId="0" borderId="64" xfId="0" applyFont="1" applyBorder="1" applyAlignment="1">
      <alignment horizontal="center" vertical="center"/>
    </xf>
    <xf numFmtId="0" fontId="69" fillId="3" borderId="147" xfId="0" applyFont="1" applyFill="1" applyBorder="1" applyAlignment="1">
      <alignment horizontal="center" vertical="center"/>
    </xf>
    <xf numFmtId="0" fontId="69" fillId="3" borderId="18" xfId="0" applyFont="1" applyFill="1" applyBorder="1">
      <alignment vertical="center"/>
    </xf>
    <xf numFmtId="0" fontId="69" fillId="3" borderId="45" xfId="0" applyFont="1" applyFill="1" applyBorder="1">
      <alignment vertical="center"/>
    </xf>
    <xf numFmtId="0" fontId="3" fillId="7" borderId="0" xfId="0" applyFont="1" applyFill="1">
      <alignment vertical="center"/>
    </xf>
    <xf numFmtId="0" fontId="26" fillId="0" borderId="0" xfId="0" applyFont="1" applyBorder="1">
      <alignment vertical="center"/>
    </xf>
    <xf numFmtId="0" fontId="26" fillId="0" borderId="31" xfId="0" applyFont="1" applyBorder="1" applyAlignment="1">
      <alignment horizontal="center" vertical="center" wrapText="1"/>
    </xf>
    <xf numFmtId="0" fontId="26" fillId="0" borderId="1" xfId="0" applyFont="1" applyBorder="1" applyAlignment="1">
      <alignment horizontal="center" vertical="center"/>
    </xf>
    <xf numFmtId="0" fontId="26" fillId="0" borderId="0" xfId="0" applyFont="1">
      <alignment vertical="center"/>
    </xf>
    <xf numFmtId="0" fontId="26" fillId="0" borderId="0" xfId="0" applyFont="1" applyAlignment="1">
      <alignment horizontal="center" vertical="center"/>
    </xf>
    <xf numFmtId="0" fontId="26" fillId="0" borderId="10" xfId="0" applyFont="1" applyBorder="1" applyAlignment="1">
      <alignment horizontal="center" vertical="center"/>
    </xf>
    <xf numFmtId="0" fontId="26" fillId="0" borderId="5" xfId="0" applyFont="1" applyBorder="1" applyAlignment="1">
      <alignment horizontal="center" vertical="center"/>
    </xf>
    <xf numFmtId="0" fontId="26" fillId="0" borderId="4" xfId="0" applyFont="1" applyBorder="1" applyAlignment="1">
      <alignment horizontal="center" vertical="center"/>
    </xf>
    <xf numFmtId="0" fontId="26" fillId="21" borderId="3" xfId="0" applyFont="1" applyFill="1" applyBorder="1" applyAlignment="1">
      <alignment horizontal="center" vertical="center" wrapText="1"/>
    </xf>
    <xf numFmtId="0" fontId="26" fillId="0" borderId="1" xfId="0" applyFont="1" applyBorder="1" applyAlignment="1">
      <alignment horizontal="center" vertical="center" wrapText="1"/>
    </xf>
    <xf numFmtId="0" fontId="26" fillId="0" borderId="59" xfId="0" applyFont="1" applyBorder="1" applyAlignment="1">
      <alignment horizontal="center" vertical="center"/>
    </xf>
    <xf numFmtId="0" fontId="26" fillId="3" borderId="1" xfId="0" applyFont="1" applyFill="1" applyBorder="1" applyAlignment="1">
      <alignment horizontal="center" vertical="center"/>
    </xf>
    <xf numFmtId="0" fontId="0" fillId="24" borderId="0" xfId="0" applyFill="1">
      <alignment vertical="center"/>
    </xf>
    <xf numFmtId="0" fontId="0" fillId="0" borderId="1" xfId="0" applyBorder="1">
      <alignment vertical="center"/>
    </xf>
    <xf numFmtId="2" fontId="81" fillId="24" borderId="0" xfId="0" applyNumberFormat="1" applyFont="1" applyFill="1" applyBorder="1" applyAlignment="1">
      <alignment horizontal="center" vertical="center"/>
    </xf>
    <xf numFmtId="0" fontId="65" fillId="0" borderId="0" xfId="0" applyFont="1" applyAlignment="1">
      <alignment horizontal="left" vertical="center"/>
    </xf>
    <xf numFmtId="0" fontId="26" fillId="3" borderId="1" xfId="0" applyFont="1" applyFill="1" applyBorder="1" applyAlignment="1">
      <alignment horizontal="center" vertical="center"/>
    </xf>
    <xf numFmtId="2" fontId="26" fillId="0" borderId="31" xfId="0" applyNumberFormat="1" applyFont="1" applyBorder="1" applyAlignment="1">
      <alignment horizontal="center" vertical="center" wrapText="1"/>
    </xf>
    <xf numFmtId="2" fontId="26" fillId="0" borderId="1" xfId="0" applyNumberFormat="1" applyFont="1" applyBorder="1" applyAlignment="1">
      <alignment horizontal="center" vertical="center" wrapText="1"/>
    </xf>
    <xf numFmtId="180" fontId="26" fillId="0" borderId="0" xfId="0" applyNumberFormat="1" applyFont="1">
      <alignment vertical="center"/>
    </xf>
    <xf numFmtId="180" fontId="27" fillId="0" borderId="0" xfId="0" applyNumberFormat="1" applyFont="1" applyAlignment="1">
      <alignment horizontal="center" vertical="center"/>
    </xf>
    <xf numFmtId="180" fontId="26" fillId="0" borderId="0" xfId="0" applyNumberFormat="1" applyFont="1" applyBorder="1">
      <alignment vertical="center"/>
    </xf>
    <xf numFmtId="180" fontId="26" fillId="3" borderId="0" xfId="0" applyNumberFormat="1" applyFont="1" applyFill="1" applyBorder="1" applyAlignment="1">
      <alignment horizontal="center" vertical="center" shrinkToFit="1"/>
    </xf>
    <xf numFmtId="180" fontId="81" fillId="3" borderId="0" xfId="0" applyNumberFormat="1" applyFont="1" applyFill="1" applyBorder="1" applyAlignment="1">
      <alignment horizontal="center" vertical="center"/>
    </xf>
    <xf numFmtId="0" fontId="26" fillId="0" borderId="1" xfId="0" applyFont="1" applyBorder="1" applyAlignment="1">
      <alignment horizontal="center" vertical="center"/>
    </xf>
    <xf numFmtId="0" fontId="26" fillId="0" borderId="1" xfId="0" applyFont="1" applyBorder="1" applyAlignment="1">
      <alignment horizontal="center" vertical="center" wrapText="1"/>
    </xf>
    <xf numFmtId="0" fontId="26" fillId="0" borderId="59" xfId="0" applyFont="1" applyBorder="1" applyAlignment="1">
      <alignment horizontal="center" vertical="center"/>
    </xf>
    <xf numFmtId="0" fontId="69" fillId="3" borderId="17" xfId="0" applyFont="1" applyFill="1" applyBorder="1">
      <alignment vertical="center"/>
    </xf>
    <xf numFmtId="0" fontId="69" fillId="3" borderId="15" xfId="0" applyFont="1" applyFill="1" applyBorder="1">
      <alignment vertical="center"/>
    </xf>
    <xf numFmtId="38" fontId="11" fillId="0" borderId="134" xfId="3" applyFont="1" applyBorder="1">
      <alignment vertical="center"/>
    </xf>
    <xf numFmtId="0" fontId="14" fillId="2" borderId="35" xfId="1" quotePrefix="1" applyFont="1" applyFill="1" applyBorder="1" applyAlignment="1" applyProtection="1">
      <alignment horizontal="center" vertical="center"/>
      <protection locked="0"/>
    </xf>
    <xf numFmtId="0" fontId="15" fillId="2" borderId="30" xfId="0" applyFont="1" applyFill="1" applyBorder="1" applyAlignment="1">
      <alignment horizontal="center" vertical="center"/>
    </xf>
    <xf numFmtId="0" fontId="9" fillId="3" borderId="1" xfId="1" applyFont="1" applyFill="1" applyBorder="1" applyProtection="1">
      <alignment vertical="center"/>
      <protection locked="0"/>
    </xf>
    <xf numFmtId="0" fontId="0" fillId="3" borderId="1" xfId="0" applyFill="1" applyBorder="1">
      <alignment vertical="center"/>
    </xf>
    <xf numFmtId="0" fontId="0" fillId="3" borderId="28" xfId="0" applyFill="1" applyBorder="1">
      <alignment vertical="center"/>
    </xf>
    <xf numFmtId="0" fontId="36" fillId="3" borderId="15" xfId="4" applyFill="1" applyBorder="1" applyProtection="1">
      <alignment vertical="center"/>
      <protection locked="0"/>
    </xf>
    <xf numFmtId="0" fontId="0" fillId="3" borderId="15" xfId="0" applyFill="1" applyBorder="1">
      <alignment vertical="center"/>
    </xf>
    <xf numFmtId="0" fontId="0" fillId="3" borderId="29" xfId="0" applyFill="1" applyBorder="1">
      <alignment vertical="center"/>
    </xf>
    <xf numFmtId="177" fontId="9" fillId="3" borderId="13" xfId="1" applyNumberFormat="1" applyFont="1" applyFill="1" applyBorder="1" applyProtection="1">
      <alignment vertical="center"/>
      <protection locked="0"/>
    </xf>
    <xf numFmtId="177" fontId="0" fillId="3" borderId="13" xfId="0" applyNumberFormat="1" applyFill="1" applyBorder="1">
      <alignment vertical="center"/>
    </xf>
    <xf numFmtId="177" fontId="0" fillId="3" borderId="26" xfId="0" applyNumberFormat="1" applyFill="1" applyBorder="1">
      <alignment vertical="center"/>
    </xf>
    <xf numFmtId="0" fontId="9" fillId="3" borderId="17" xfId="1" applyFont="1" applyFill="1" applyBorder="1" applyProtection="1">
      <alignment vertical="center"/>
      <protection locked="0"/>
    </xf>
    <xf numFmtId="0" fontId="0" fillId="3" borderId="17" xfId="0" applyFill="1" applyBorder="1">
      <alignment vertical="center"/>
    </xf>
    <xf numFmtId="0" fontId="0" fillId="3" borderId="119" xfId="0" applyFill="1" applyBorder="1">
      <alignment vertical="center"/>
    </xf>
    <xf numFmtId="0" fontId="9" fillId="3" borderId="31" xfId="1" applyFont="1" applyFill="1" applyBorder="1" applyProtection="1">
      <alignment vertical="center"/>
      <protection locked="0"/>
    </xf>
    <xf numFmtId="0" fontId="0" fillId="3" borderId="31" xfId="0" applyFill="1" applyBorder="1">
      <alignment vertical="center"/>
    </xf>
    <xf numFmtId="0" fontId="0" fillId="3" borderId="32" xfId="0" applyFill="1" applyBorder="1">
      <alignment vertical="center"/>
    </xf>
    <xf numFmtId="0" fontId="9" fillId="3" borderId="34" xfId="1" applyFont="1" applyFill="1" applyBorder="1" applyProtection="1">
      <alignment vertical="center"/>
      <protection locked="0"/>
    </xf>
    <xf numFmtId="0" fontId="0" fillId="3" borderId="34" xfId="0" applyFill="1" applyBorder="1">
      <alignment vertical="center"/>
    </xf>
    <xf numFmtId="0" fontId="0" fillId="3" borderId="37" xfId="0" applyFill="1" applyBorder="1">
      <alignment vertical="center"/>
    </xf>
    <xf numFmtId="0" fontId="9" fillId="3" borderId="4" xfId="1" applyFont="1" applyFill="1" applyBorder="1" applyProtection="1">
      <alignment vertical="center"/>
      <protection locked="0"/>
    </xf>
    <xf numFmtId="0" fontId="0" fillId="3" borderId="11" xfId="0" applyFill="1" applyBorder="1">
      <alignment vertical="center"/>
    </xf>
    <xf numFmtId="0" fontId="9" fillId="3" borderId="36" xfId="1" applyFont="1" applyFill="1" applyBorder="1" applyProtection="1">
      <alignment vertical="center"/>
      <protection locked="0"/>
    </xf>
    <xf numFmtId="0" fontId="0" fillId="3" borderId="3" xfId="0" applyFill="1" applyBorder="1">
      <alignment vertical="center"/>
    </xf>
    <xf numFmtId="0" fontId="0" fillId="3" borderId="7" xfId="0" applyFill="1" applyBorder="1">
      <alignment vertical="center"/>
    </xf>
    <xf numFmtId="0" fontId="9" fillId="3" borderId="40" xfId="1" applyFont="1" applyFill="1" applyBorder="1" applyProtection="1">
      <alignment vertical="center"/>
      <protection locked="0"/>
    </xf>
    <xf numFmtId="0" fontId="0" fillId="3" borderId="8" xfId="0" applyFill="1" applyBorder="1">
      <alignment vertical="center"/>
    </xf>
    <xf numFmtId="0" fontId="0" fillId="3" borderId="120" xfId="0" applyFill="1" applyBorder="1">
      <alignment vertical="center"/>
    </xf>
    <xf numFmtId="177" fontId="9" fillId="3" borderId="4" xfId="1" applyNumberFormat="1" applyFont="1" applyFill="1" applyBorder="1" applyAlignment="1" applyProtection="1">
      <alignment vertical="center"/>
      <protection locked="0"/>
    </xf>
    <xf numFmtId="0" fontId="0" fillId="0" borderId="10" xfId="0" applyBorder="1" applyAlignment="1">
      <alignment vertical="center"/>
    </xf>
    <xf numFmtId="0" fontId="0" fillId="0" borderId="11" xfId="0" applyBorder="1" applyAlignment="1">
      <alignment vertical="center"/>
    </xf>
    <xf numFmtId="0" fontId="3" fillId="0" borderId="0" xfId="0" applyFont="1" applyAlignment="1">
      <alignment horizontal="left" vertical="center"/>
    </xf>
    <xf numFmtId="0" fontId="0" fillId="0" borderId="0" xfId="0" applyAlignment="1">
      <alignment horizontal="left" vertical="center"/>
    </xf>
    <xf numFmtId="0" fontId="73" fillId="3" borderId="0" xfId="0" applyFont="1" applyFill="1" applyAlignment="1">
      <alignment horizontal="right" vertical="center"/>
    </xf>
    <xf numFmtId="0" fontId="89" fillId="3" borderId="0" xfId="0" applyFont="1" applyFill="1" applyAlignment="1">
      <alignment horizontal="right" vertical="center"/>
    </xf>
    <xf numFmtId="0" fontId="3" fillId="9" borderId="0" xfId="0" applyFont="1" applyFill="1" applyAlignment="1">
      <alignment horizontal="center" vertical="center"/>
    </xf>
    <xf numFmtId="0" fontId="76" fillId="2" borderId="36" xfId="0" applyFont="1" applyFill="1" applyBorder="1" applyAlignment="1">
      <alignment horizontal="center" vertical="center"/>
    </xf>
    <xf numFmtId="0" fontId="76" fillId="2" borderId="3" xfId="0" applyFont="1" applyFill="1" applyBorder="1" applyAlignment="1">
      <alignment horizontal="center" vertical="center"/>
    </xf>
    <xf numFmtId="0" fontId="87" fillId="2" borderId="2" xfId="0" applyFont="1" applyFill="1" applyBorder="1" applyAlignment="1">
      <alignment horizontal="center" vertical="center"/>
    </xf>
    <xf numFmtId="0" fontId="76" fillId="2" borderId="34" xfId="0" applyFont="1" applyFill="1" applyBorder="1" applyAlignment="1">
      <alignment horizontal="center" vertical="center"/>
    </xf>
    <xf numFmtId="0" fontId="87" fillId="2" borderId="116" xfId="0" applyFont="1" applyFill="1" applyBorder="1" applyAlignment="1">
      <alignment horizontal="center" vertical="center"/>
    </xf>
    <xf numFmtId="0" fontId="42" fillId="24" borderId="36" xfId="0" applyFont="1" applyFill="1" applyBorder="1" applyAlignment="1">
      <alignment horizontal="center" vertical="center" wrapText="1"/>
    </xf>
    <xf numFmtId="0" fontId="0" fillId="0" borderId="2" xfId="0" applyBorder="1" applyAlignment="1">
      <alignment horizontal="center" vertical="center" wrapText="1"/>
    </xf>
    <xf numFmtId="0" fontId="42" fillId="2" borderId="62" xfId="0" applyFont="1" applyFill="1" applyBorder="1" applyAlignment="1">
      <alignment horizontal="center" vertical="center"/>
    </xf>
    <xf numFmtId="0" fontId="28" fillId="2" borderId="62" xfId="0" applyFont="1" applyFill="1" applyBorder="1" applyAlignment="1">
      <alignment horizontal="center" vertical="center"/>
    </xf>
    <xf numFmtId="0" fontId="28" fillId="2" borderId="25" xfId="0" applyFont="1" applyFill="1" applyBorder="1" applyAlignment="1">
      <alignment vertical="center"/>
    </xf>
    <xf numFmtId="0" fontId="28" fillId="2" borderId="25" xfId="0" applyFont="1" applyFill="1" applyBorder="1" applyAlignment="1">
      <alignment horizontal="center" vertical="center"/>
    </xf>
    <xf numFmtId="0" fontId="88" fillId="12" borderId="36" xfId="0" applyFont="1" applyFill="1" applyBorder="1" applyAlignment="1">
      <alignment horizontal="center" vertical="center"/>
    </xf>
    <xf numFmtId="0" fontId="88" fillId="12" borderId="3" xfId="0" applyFont="1" applyFill="1" applyBorder="1" applyAlignment="1">
      <alignment horizontal="center" vertical="center"/>
    </xf>
    <xf numFmtId="0" fontId="28" fillId="0" borderId="2" xfId="0" applyFont="1" applyBorder="1" applyAlignment="1">
      <alignment horizontal="center" vertical="center"/>
    </xf>
    <xf numFmtId="0" fontId="28" fillId="0" borderId="40" xfId="0" applyFont="1" applyBorder="1" applyAlignment="1">
      <alignment horizontal="center" vertical="center"/>
    </xf>
    <xf numFmtId="0" fontId="28" fillId="0" borderId="8" xfId="0" applyFont="1" applyBorder="1" applyAlignment="1">
      <alignment horizontal="center" vertical="center"/>
    </xf>
    <xf numFmtId="0" fontId="28" fillId="0" borderId="39" xfId="0" applyFont="1" applyBorder="1" applyAlignment="1">
      <alignment horizontal="center" vertical="center"/>
    </xf>
    <xf numFmtId="0" fontId="88" fillId="13" borderId="4" xfId="0" applyFont="1" applyFill="1" applyBorder="1" applyAlignment="1">
      <alignment horizontal="center" vertical="center"/>
    </xf>
    <xf numFmtId="0" fontId="88" fillId="13" borderId="10" xfId="0" applyFont="1" applyFill="1" applyBorder="1" applyAlignment="1">
      <alignment horizontal="center" vertical="center"/>
    </xf>
    <xf numFmtId="0" fontId="28" fillId="0" borderId="5" xfId="0" applyFont="1" applyBorder="1" applyAlignment="1">
      <alignment horizontal="center" vertical="center"/>
    </xf>
    <xf numFmtId="49" fontId="9" fillId="3" borderId="62" xfId="1" applyNumberFormat="1" applyFont="1" applyFill="1" applyBorder="1" applyProtection="1">
      <alignment vertical="center"/>
      <protection locked="0"/>
    </xf>
    <xf numFmtId="49" fontId="26" fillId="3" borderId="63" xfId="0" applyNumberFormat="1" applyFont="1" applyFill="1" applyBorder="1">
      <alignment vertical="center"/>
    </xf>
    <xf numFmtId="49" fontId="9" fillId="3" borderId="1" xfId="1" applyNumberFormat="1" applyFont="1" applyFill="1" applyBorder="1" applyAlignment="1" applyProtection="1">
      <alignment horizontal="right" vertical="center"/>
      <protection locked="0"/>
    </xf>
    <xf numFmtId="49" fontId="26" fillId="3" borderId="28" xfId="0" applyNumberFormat="1" applyFont="1" applyFill="1" applyBorder="1" applyAlignment="1">
      <alignment horizontal="right" vertical="center"/>
    </xf>
    <xf numFmtId="0" fontId="14" fillId="2" borderId="35" xfId="1" quotePrefix="1" applyFont="1" applyFill="1" applyBorder="1" applyAlignment="1" applyProtection="1">
      <alignment horizontal="center" vertical="center" wrapText="1"/>
      <protection locked="0"/>
    </xf>
    <xf numFmtId="0" fontId="31" fillId="0" borderId="30" xfId="0" applyFont="1" applyBorder="1" applyAlignment="1">
      <alignment horizontal="center" vertical="center"/>
    </xf>
    <xf numFmtId="0" fontId="29" fillId="3" borderId="3" xfId="0" applyFont="1" applyFill="1" applyBorder="1" applyAlignment="1">
      <alignment vertical="center" wrapText="1"/>
    </xf>
    <xf numFmtId="0" fontId="32" fillId="0" borderId="0" xfId="0" applyFont="1">
      <alignment vertical="center"/>
    </xf>
    <xf numFmtId="177" fontId="26" fillId="3" borderId="26" xfId="0" applyNumberFormat="1" applyFont="1" applyFill="1" applyBorder="1">
      <alignment vertical="center"/>
    </xf>
    <xf numFmtId="0" fontId="26" fillId="3" borderId="119" xfId="0" applyFont="1" applyFill="1" applyBorder="1">
      <alignment vertical="center"/>
    </xf>
    <xf numFmtId="0" fontId="26" fillId="3" borderId="32" xfId="0" applyFont="1" applyFill="1" applyBorder="1">
      <alignment vertical="center"/>
    </xf>
    <xf numFmtId="0" fontId="9" fillId="3" borderId="45" xfId="1" applyFont="1" applyFill="1" applyBorder="1" applyProtection="1">
      <alignment vertical="center"/>
      <protection locked="0"/>
    </xf>
    <xf numFmtId="0" fontId="26" fillId="3" borderId="64" xfId="0" applyFont="1" applyFill="1" applyBorder="1">
      <alignment vertical="center"/>
    </xf>
    <xf numFmtId="0" fontId="26" fillId="3" borderId="7" xfId="0" applyFont="1" applyFill="1" applyBorder="1">
      <alignment vertical="center"/>
    </xf>
    <xf numFmtId="0" fontId="0" fillId="0" borderId="0" xfId="0" applyAlignment="1">
      <alignment vertical="center" wrapText="1"/>
    </xf>
    <xf numFmtId="177" fontId="0" fillId="0" borderId="0" xfId="0" applyNumberFormat="1" applyAlignment="1">
      <alignment horizontal="right" vertical="center"/>
    </xf>
    <xf numFmtId="0" fontId="0" fillId="0" borderId="0" xfId="0" applyAlignment="1">
      <alignment horizontal="right" vertical="center"/>
    </xf>
    <xf numFmtId="0" fontId="0" fillId="0" borderId="0" xfId="0" applyAlignment="1">
      <alignment horizontal="center" vertical="center"/>
    </xf>
    <xf numFmtId="0" fontId="69" fillId="0" borderId="0" xfId="0" applyFont="1" applyAlignment="1">
      <alignment vertical="center" wrapText="1"/>
    </xf>
    <xf numFmtId="0" fontId="0" fillId="0" borderId="0" xfId="0" applyAlignment="1">
      <alignment vertical="center"/>
    </xf>
    <xf numFmtId="0" fontId="69" fillId="0" borderId="50" xfId="0" applyFont="1" applyBorder="1" applyAlignment="1">
      <alignment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3" fillId="0" borderId="0" xfId="0" applyFont="1" applyBorder="1" applyAlignment="1">
      <alignment vertical="center"/>
    </xf>
    <xf numFmtId="0" fontId="0" fillId="0" borderId="0" xfId="0" applyBorder="1" applyAlignment="1">
      <alignment vertical="center"/>
    </xf>
    <xf numFmtId="0" fontId="0" fillId="0" borderId="0" xfId="0" applyFont="1" applyBorder="1" applyAlignment="1">
      <alignment horizontal="center" vertical="center"/>
    </xf>
    <xf numFmtId="0" fontId="0" fillId="0" borderId="0" xfId="0" applyFont="1" applyBorder="1" applyAlignment="1">
      <alignment vertical="center"/>
    </xf>
    <xf numFmtId="0" fontId="3" fillId="0" borderId="0" xfId="0" applyFont="1" applyAlignment="1">
      <alignment horizontal="left" vertical="center" wrapText="1"/>
    </xf>
    <xf numFmtId="0" fontId="3" fillId="0" borderId="0" xfId="0" applyFont="1" applyFill="1" applyBorder="1">
      <alignment vertical="center"/>
    </xf>
    <xf numFmtId="0" fontId="0" fillId="0" borderId="0" xfId="0" applyFill="1" applyBorder="1">
      <alignment vertical="center"/>
    </xf>
    <xf numFmtId="0" fontId="3" fillId="0" borderId="0" xfId="0" applyFont="1" applyBorder="1" applyAlignment="1">
      <alignment vertical="center" wrapText="1"/>
    </xf>
    <xf numFmtId="0" fontId="41" fillId="10" borderId="0" xfId="0" applyFont="1" applyFill="1" applyAlignment="1">
      <alignment horizontal="center" vertical="center"/>
    </xf>
    <xf numFmtId="0" fontId="17" fillId="10" borderId="0" xfId="0" applyFont="1" applyFill="1" applyAlignment="1">
      <alignment horizontal="center" vertical="center"/>
    </xf>
    <xf numFmtId="0" fontId="0" fillId="0" borderId="0" xfId="0" applyBorder="1" applyAlignment="1">
      <alignment vertical="center" wrapText="1"/>
    </xf>
    <xf numFmtId="0" fontId="42" fillId="0" borderId="0" xfId="0" applyFont="1" applyBorder="1">
      <alignment vertical="center"/>
    </xf>
    <xf numFmtId="0" fontId="4" fillId="5" borderId="0" xfId="0" applyFont="1" applyFill="1">
      <alignment vertical="center"/>
    </xf>
    <xf numFmtId="0" fontId="0" fillId="5" borderId="0" xfId="0" applyFill="1">
      <alignment vertical="center"/>
    </xf>
    <xf numFmtId="0" fontId="0" fillId="0" borderId="0" xfId="0">
      <alignment vertical="center"/>
    </xf>
    <xf numFmtId="177" fontId="3" fillId="0" borderId="1" xfId="0" applyNumberFormat="1" applyFont="1" applyBorder="1" applyAlignment="1">
      <alignment vertical="center"/>
    </xf>
    <xf numFmtId="0" fontId="0" fillId="0" borderId="1" xfId="0" applyBorder="1" applyAlignment="1">
      <alignment vertical="center"/>
    </xf>
    <xf numFmtId="0" fontId="3" fillId="0" borderId="0" xfId="0" applyFont="1" applyAlignment="1">
      <alignment vertical="center"/>
    </xf>
    <xf numFmtId="0" fontId="3" fillId="3" borderId="0" xfId="0" applyFont="1" applyFill="1" applyAlignment="1">
      <alignment vertical="center"/>
    </xf>
    <xf numFmtId="0" fontId="42" fillId="3" borderId="0" xfId="0" applyFont="1" applyFill="1" applyAlignment="1">
      <alignment vertical="center"/>
    </xf>
    <xf numFmtId="0" fontId="0" fillId="0" borderId="0" xfId="0" applyBorder="1">
      <alignment vertical="center"/>
    </xf>
    <xf numFmtId="0" fontId="54" fillId="3" borderId="0" xfId="0" applyFont="1" applyFill="1" applyAlignment="1">
      <alignment horizontal="left" vertical="center" wrapText="1"/>
    </xf>
    <xf numFmtId="0" fontId="0" fillId="0" borderId="0" xfId="0" applyAlignment="1">
      <alignment horizontal="left" vertical="center" wrapText="1"/>
    </xf>
    <xf numFmtId="0" fontId="3" fillId="0" borderId="0" xfId="0" applyFont="1" applyFill="1" applyBorder="1" applyAlignment="1">
      <alignment vertical="center"/>
    </xf>
    <xf numFmtId="0" fontId="0" fillId="0" borderId="0" xfId="0" applyFont="1" applyFill="1" applyBorder="1" applyAlignment="1">
      <alignment vertical="center"/>
    </xf>
    <xf numFmtId="0" fontId="3" fillId="0" borderId="0" xfId="0" applyFont="1" applyBorder="1" applyAlignment="1">
      <alignment horizontal="left" vertical="center"/>
    </xf>
    <xf numFmtId="0" fontId="0" fillId="0" borderId="0" xfId="0" applyBorder="1" applyAlignment="1">
      <alignment horizontal="left" vertical="center"/>
    </xf>
    <xf numFmtId="0" fontId="3" fillId="0" borderId="86" xfId="0" applyFont="1" applyBorder="1" applyAlignment="1">
      <alignment vertical="top" wrapText="1"/>
    </xf>
    <xf numFmtId="0" fontId="0" fillId="0" borderId="70" xfId="0" applyBorder="1" applyAlignment="1">
      <alignment vertical="top"/>
    </xf>
    <xf numFmtId="0" fontId="0" fillId="0" borderId="0" xfId="0" applyBorder="1" applyAlignment="1">
      <alignment vertical="top"/>
    </xf>
    <xf numFmtId="0" fontId="0" fillId="0" borderId="81" xfId="0" applyBorder="1" applyAlignment="1">
      <alignment vertical="top"/>
    </xf>
    <xf numFmtId="0" fontId="0" fillId="0" borderId="88" xfId="0" applyBorder="1" applyAlignment="1">
      <alignment vertical="top"/>
    </xf>
    <xf numFmtId="0" fontId="0" fillId="0" borderId="89" xfId="0" applyBorder="1" applyAlignment="1">
      <alignment vertical="top"/>
    </xf>
    <xf numFmtId="0" fontId="0" fillId="0" borderId="90" xfId="0" applyBorder="1" applyAlignment="1">
      <alignment vertical="top"/>
    </xf>
    <xf numFmtId="0" fontId="42" fillId="14" borderId="129" xfId="0" applyFont="1" applyFill="1" applyBorder="1" applyAlignment="1">
      <alignment horizontal="center" vertical="center"/>
    </xf>
    <xf numFmtId="0" fontId="0" fillId="14" borderId="129" xfId="0" applyFill="1" applyBorder="1" applyAlignment="1">
      <alignment horizontal="center" vertical="center"/>
    </xf>
    <xf numFmtId="0" fontId="69" fillId="3" borderId="108" xfId="0" applyFont="1" applyFill="1" applyBorder="1" applyAlignment="1">
      <alignment horizontal="right" vertical="center"/>
    </xf>
    <xf numFmtId="0" fontId="69" fillId="0" borderId="73" xfId="0" applyFont="1" applyBorder="1" applyAlignment="1">
      <alignment horizontal="right" vertical="center"/>
    </xf>
    <xf numFmtId="0" fontId="0" fillId="0" borderId="37" xfId="0" applyBorder="1" applyAlignment="1">
      <alignment vertical="center"/>
    </xf>
    <xf numFmtId="0" fontId="0" fillId="0" borderId="119" xfId="0" applyBorder="1" applyAlignment="1">
      <alignment vertical="center"/>
    </xf>
    <xf numFmtId="0" fontId="0" fillId="0" borderId="32" xfId="0" applyBorder="1" applyAlignment="1">
      <alignment vertical="center"/>
    </xf>
    <xf numFmtId="0" fontId="0" fillId="3" borderId="107" xfId="0" applyFill="1" applyBorder="1" applyAlignment="1">
      <alignment horizontal="center" vertical="center"/>
    </xf>
    <xf numFmtId="0" fontId="0" fillId="3" borderId="106" xfId="0" applyFill="1" applyBorder="1" applyAlignment="1">
      <alignment horizontal="center" vertical="center"/>
    </xf>
    <xf numFmtId="0" fontId="16" fillId="2" borderId="27" xfId="0" applyFont="1" applyFill="1" applyBorder="1" applyAlignment="1">
      <alignment horizontal="center" vertical="center"/>
    </xf>
    <xf numFmtId="0" fontId="30" fillId="2" borderId="14" xfId="0" applyFont="1" applyFill="1" applyBorder="1" applyAlignment="1">
      <alignment horizontal="center" vertical="center"/>
    </xf>
    <xf numFmtId="0" fontId="0" fillId="4" borderId="125" xfId="0" applyFill="1" applyBorder="1" applyAlignment="1">
      <alignment horizontal="center" vertical="center"/>
    </xf>
    <xf numFmtId="0" fontId="0" fillId="0" borderId="126" xfId="0" applyBorder="1" applyAlignment="1">
      <alignment horizontal="center" vertical="center"/>
    </xf>
    <xf numFmtId="0" fontId="0" fillId="4" borderId="93" xfId="0" applyFill="1" applyBorder="1" applyAlignment="1">
      <alignment horizontal="center" vertical="center" wrapText="1"/>
    </xf>
    <xf numFmtId="0" fontId="0" fillId="0" borderId="94" xfId="0" applyBorder="1" applyAlignment="1">
      <alignment horizontal="center" vertical="center"/>
    </xf>
    <xf numFmtId="0" fontId="7" fillId="0" borderId="1" xfId="1" applyFont="1" applyBorder="1" applyProtection="1">
      <alignment vertical="center"/>
      <protection locked="0"/>
    </xf>
    <xf numFmtId="0" fontId="19" fillId="0" borderId="1" xfId="0" applyFont="1" applyBorder="1">
      <alignment vertical="center"/>
    </xf>
    <xf numFmtId="0" fontId="19" fillId="0" borderId="28" xfId="0" applyFont="1" applyBorder="1">
      <alignment vertical="center"/>
    </xf>
    <xf numFmtId="0" fontId="7" fillId="2" borderId="19" xfId="1" applyFont="1" applyFill="1" applyBorder="1" applyAlignment="1" applyProtection="1">
      <alignment horizontal="center" vertical="center" wrapText="1"/>
      <protection locked="0"/>
    </xf>
    <xf numFmtId="0" fontId="19" fillId="2" borderId="24" xfId="0" applyFont="1" applyFill="1" applyBorder="1" applyAlignment="1">
      <alignment horizontal="center" vertical="center"/>
    </xf>
    <xf numFmtId="0" fontId="9" fillId="2" borderId="121" xfId="1" applyFont="1" applyFill="1" applyBorder="1" applyAlignment="1" applyProtection="1">
      <alignment horizontal="center" vertical="center"/>
      <protection locked="0"/>
    </xf>
    <xf numFmtId="0" fontId="0" fillId="2" borderId="6" xfId="0" applyFill="1" applyBorder="1" applyAlignment="1">
      <alignment vertical="center"/>
    </xf>
    <xf numFmtId="0" fontId="0" fillId="2" borderId="122" xfId="0" applyFill="1" applyBorder="1" applyAlignment="1">
      <alignment vertical="center"/>
    </xf>
    <xf numFmtId="0" fontId="23" fillId="6" borderId="0" xfId="0" applyFont="1" applyFill="1">
      <alignment vertical="center"/>
    </xf>
    <xf numFmtId="0" fontId="7" fillId="0" borderId="174" xfId="1" applyFont="1" applyBorder="1" applyProtection="1">
      <alignment vertical="center"/>
      <protection locked="0"/>
    </xf>
    <xf numFmtId="0" fontId="27" fillId="0" borderId="174" xfId="0" applyFont="1" applyBorder="1">
      <alignment vertical="center"/>
    </xf>
    <xf numFmtId="0" fontId="27" fillId="0" borderId="175" xfId="0" applyFont="1" applyBorder="1">
      <alignment vertical="center"/>
    </xf>
    <xf numFmtId="0" fontId="7" fillId="0" borderId="45" xfId="1" applyFont="1" applyBorder="1" applyProtection="1">
      <alignment vertical="center"/>
      <protection locked="0"/>
    </xf>
    <xf numFmtId="0" fontId="27" fillId="0" borderId="45" xfId="0" applyFont="1" applyBorder="1">
      <alignment vertical="center"/>
    </xf>
    <xf numFmtId="0" fontId="27" fillId="0" borderId="64" xfId="0" applyFont="1" applyBorder="1">
      <alignment vertical="center"/>
    </xf>
    <xf numFmtId="0" fontId="20" fillId="2" borderId="35" xfId="1" quotePrefix="1" applyFont="1" applyFill="1" applyBorder="1" applyAlignment="1" applyProtection="1">
      <alignment horizontal="center" vertical="center"/>
      <protection locked="0"/>
    </xf>
    <xf numFmtId="0" fontId="13" fillId="2" borderId="163" xfId="0" applyFont="1" applyFill="1" applyBorder="1" applyAlignment="1">
      <alignment horizontal="center" vertical="center"/>
    </xf>
    <xf numFmtId="0" fontId="7" fillId="0" borderId="36" xfId="1" applyFont="1" applyBorder="1" applyProtection="1">
      <alignment vertical="center"/>
      <protection locked="0"/>
    </xf>
    <xf numFmtId="0" fontId="19" fillId="0" borderId="7" xfId="0" applyFont="1" applyBorder="1">
      <alignment vertical="center"/>
    </xf>
    <xf numFmtId="0" fontId="7" fillId="0" borderId="69" xfId="1" applyFont="1" applyBorder="1" applyProtection="1">
      <alignment vertical="center"/>
      <protection locked="0"/>
    </xf>
    <xf numFmtId="0" fontId="19" fillId="0" borderId="45" xfId="0" applyFont="1" applyBorder="1">
      <alignment vertical="center"/>
    </xf>
    <xf numFmtId="0" fontId="19" fillId="0" borderId="64" xfId="0" applyFont="1" applyBorder="1">
      <alignment vertical="center"/>
    </xf>
    <xf numFmtId="0" fontId="7" fillId="0" borderId="13" xfId="1" applyFont="1" applyBorder="1" applyProtection="1">
      <alignment vertical="center"/>
      <protection locked="0"/>
    </xf>
    <xf numFmtId="0" fontId="27" fillId="0" borderId="13" xfId="0" applyFont="1" applyBorder="1">
      <alignment vertical="center"/>
    </xf>
    <xf numFmtId="0" fontId="27" fillId="0" borderId="26" xfId="0" applyFont="1" applyBorder="1">
      <alignment vertical="center"/>
    </xf>
    <xf numFmtId="0" fontId="27" fillId="0" borderId="1" xfId="0" applyFont="1" applyBorder="1">
      <alignment vertical="center"/>
    </xf>
    <xf numFmtId="0" fontId="27" fillId="0" borderId="28" xfId="0" applyFont="1" applyBorder="1">
      <alignment vertical="center"/>
    </xf>
    <xf numFmtId="0" fontId="13" fillId="2" borderId="30" xfId="0" applyFont="1" applyFill="1" applyBorder="1" applyAlignment="1">
      <alignment horizontal="center" vertical="center"/>
    </xf>
    <xf numFmtId="0" fontId="7" fillId="0" borderId="4" xfId="1" applyFont="1" applyBorder="1" applyProtection="1">
      <alignment vertical="center"/>
      <protection locked="0"/>
    </xf>
    <xf numFmtId="0" fontId="19" fillId="0" borderId="11" xfId="0" applyFont="1" applyBorder="1">
      <alignment vertical="center"/>
    </xf>
    <xf numFmtId="0" fontId="52" fillId="0" borderId="173" xfId="0" applyFont="1" applyBorder="1" applyAlignment="1">
      <alignment vertical="center"/>
    </xf>
    <xf numFmtId="0" fontId="15" fillId="0" borderId="178" xfId="0" applyFont="1" applyBorder="1" applyAlignment="1">
      <alignment vertical="center"/>
    </xf>
    <xf numFmtId="0" fontId="55" fillId="3" borderId="174" xfId="0" applyFont="1" applyFill="1" applyBorder="1" applyAlignment="1">
      <alignment horizontal="left" vertical="top" wrapText="1"/>
    </xf>
    <xf numFmtId="0" fontId="67" fillId="0" borderId="174" xfId="0" applyFont="1" applyBorder="1" applyAlignment="1">
      <alignment horizontal="left" vertical="top" wrapText="1"/>
    </xf>
    <xf numFmtId="0" fontId="67" fillId="0" borderId="175" xfId="0" applyFont="1" applyBorder="1" applyAlignment="1">
      <alignment horizontal="left" vertical="top" wrapText="1"/>
    </xf>
    <xf numFmtId="0" fontId="67" fillId="0" borderId="171" xfId="0" applyFont="1" applyBorder="1" applyAlignment="1">
      <alignment horizontal="left" vertical="top" wrapText="1"/>
    </xf>
    <xf numFmtId="0" fontId="67" fillId="0" borderId="179" xfId="0" applyFont="1" applyBorder="1" applyAlignment="1">
      <alignment horizontal="left" vertical="top" wrapText="1"/>
    </xf>
    <xf numFmtId="0" fontId="52" fillId="20" borderId="174" xfId="0" applyFont="1" applyFill="1" applyBorder="1" applyAlignment="1">
      <alignment horizontal="center" vertical="center"/>
    </xf>
    <xf numFmtId="0" fontId="15" fillId="20" borderId="171" xfId="0" applyFont="1" applyFill="1" applyBorder="1" applyAlignment="1">
      <alignment vertical="center"/>
    </xf>
    <xf numFmtId="0" fontId="26" fillId="2" borderId="161" xfId="0" applyFont="1" applyFill="1" applyBorder="1" applyAlignment="1">
      <alignment horizontal="center" vertical="center"/>
    </xf>
    <xf numFmtId="0" fontId="0" fillId="2" borderId="162" xfId="0" applyFill="1" applyBorder="1" applyAlignment="1">
      <alignment horizontal="center" vertical="center"/>
    </xf>
    <xf numFmtId="0" fontId="0" fillId="2" borderId="163" xfId="0" applyFill="1" applyBorder="1" applyAlignment="1">
      <alignment horizontal="center" vertical="center"/>
    </xf>
    <xf numFmtId="0" fontId="0" fillId="2" borderId="39" xfId="0" applyFill="1" applyBorder="1" applyAlignment="1">
      <alignment horizontal="center" vertical="center"/>
    </xf>
    <xf numFmtId="0" fontId="26" fillId="2" borderId="13" xfId="0" applyFont="1" applyFill="1" applyBorder="1" applyAlignment="1">
      <alignment horizontal="center" vertical="center"/>
    </xf>
    <xf numFmtId="0" fontId="0" fillId="2" borderId="26" xfId="0" applyFill="1" applyBorder="1" applyAlignment="1">
      <alignment horizontal="center" vertical="center"/>
    </xf>
    <xf numFmtId="0" fontId="26" fillId="2" borderId="27" xfId="0" applyFont="1" applyFill="1" applyBorder="1" applyAlignment="1">
      <alignment horizontal="center" vertical="center" textRotation="255" wrapText="1"/>
    </xf>
    <xf numFmtId="0" fontId="0" fillId="2" borderId="27" xfId="0" applyFill="1" applyBorder="1" applyAlignment="1">
      <alignment vertical="center" textRotation="255"/>
    </xf>
    <xf numFmtId="0" fontId="0" fillId="2" borderId="14" xfId="0" applyFill="1" applyBorder="1" applyAlignment="1">
      <alignment vertical="center" textRotation="255"/>
    </xf>
    <xf numFmtId="0" fontId="26" fillId="0" borderId="1" xfId="0" applyFont="1" applyBorder="1" applyAlignment="1">
      <alignment horizontal="center" vertical="center"/>
    </xf>
    <xf numFmtId="0" fontId="26" fillId="18" borderId="0" xfId="0" applyFont="1" applyFill="1" applyAlignment="1">
      <alignment horizontal="center" vertical="center"/>
    </xf>
    <xf numFmtId="0" fontId="0" fillId="18" borderId="0" xfId="0" applyFill="1" applyAlignment="1">
      <alignment horizontal="center" vertical="center"/>
    </xf>
    <xf numFmtId="0" fontId="0" fillId="0" borderId="157" xfId="0" applyBorder="1" applyAlignment="1">
      <alignment horizontal="center" vertical="center" wrapText="1"/>
    </xf>
    <xf numFmtId="0" fontId="0" fillId="0" borderId="158" xfId="0" applyBorder="1" applyAlignment="1">
      <alignment vertical="center"/>
    </xf>
    <xf numFmtId="0" fontId="82" fillId="3" borderId="159" xfId="0" applyFont="1" applyFill="1" applyBorder="1" applyAlignment="1">
      <alignment horizontal="right" vertical="center"/>
    </xf>
    <xf numFmtId="0" fontId="83" fillId="0" borderId="159" xfId="0" applyFont="1" applyBorder="1" applyAlignment="1">
      <alignment horizontal="right" vertical="center"/>
    </xf>
    <xf numFmtId="0" fontId="70" fillId="20" borderId="1" xfId="0" applyFont="1" applyFill="1" applyBorder="1" applyAlignment="1">
      <alignment horizontal="center" vertical="center"/>
    </xf>
    <xf numFmtId="0" fontId="70" fillId="20" borderId="28" xfId="0" applyFont="1" applyFill="1" applyBorder="1" applyAlignment="1">
      <alignment horizontal="center" vertical="center"/>
    </xf>
    <xf numFmtId="0" fontId="26" fillId="0" borderId="1" xfId="0" applyFont="1" applyBorder="1" applyAlignment="1">
      <alignment horizontal="center" vertical="center" wrapText="1"/>
    </xf>
    <xf numFmtId="0" fontId="70" fillId="3" borderId="155" xfId="0" applyFont="1" applyFill="1" applyBorder="1" applyAlignment="1">
      <alignment horizontal="center" vertical="center" wrapText="1"/>
    </xf>
    <xf numFmtId="0" fontId="26" fillId="0" borderId="156" xfId="0" applyFont="1" applyBorder="1" applyAlignment="1">
      <alignment horizontal="center" vertical="center" wrapText="1"/>
    </xf>
    <xf numFmtId="0" fontId="27" fillId="19" borderId="153" xfId="0" applyFont="1" applyFill="1" applyBorder="1" applyAlignment="1">
      <alignment horizontal="center" vertical="center" wrapText="1"/>
    </xf>
    <xf numFmtId="0" fontId="26" fillId="0" borderId="154" xfId="0" applyFont="1" applyBorder="1" applyAlignment="1">
      <alignment horizontal="center" vertical="center" wrapText="1"/>
    </xf>
    <xf numFmtId="0" fontId="26" fillId="7" borderId="0" xfId="0" applyFont="1" applyFill="1" applyAlignment="1">
      <alignment horizontal="center" vertical="center"/>
    </xf>
    <xf numFmtId="0" fontId="26" fillId="0" borderId="0" xfId="0" applyFont="1" applyAlignment="1">
      <alignment horizontal="center" vertical="center"/>
    </xf>
    <xf numFmtId="0" fontId="26" fillId="0" borderId="59" xfId="0" applyFont="1" applyBorder="1" applyAlignment="1">
      <alignment horizontal="center" vertical="center"/>
    </xf>
    <xf numFmtId="0" fontId="26" fillId="7" borderId="4" xfId="0" applyFont="1" applyFill="1" applyBorder="1" applyAlignment="1">
      <alignment horizontal="center" vertical="center"/>
    </xf>
    <xf numFmtId="0" fontId="26" fillId="0" borderId="10" xfId="0" applyFont="1" applyBorder="1" applyAlignment="1">
      <alignment horizontal="center" vertical="center"/>
    </xf>
    <xf numFmtId="0" fontId="70" fillId="3" borderId="151" xfId="0" applyFont="1" applyFill="1" applyBorder="1" applyAlignment="1">
      <alignment horizontal="center" vertical="center" wrapText="1"/>
    </xf>
    <xf numFmtId="0" fontId="26" fillId="0" borderId="152" xfId="0" applyFont="1" applyBorder="1" applyAlignment="1">
      <alignment horizontal="center" vertical="center" wrapText="1"/>
    </xf>
    <xf numFmtId="0" fontId="70" fillId="3" borderId="153" xfId="0" applyFont="1" applyFill="1" applyBorder="1" applyAlignment="1">
      <alignment horizontal="center" vertical="center" wrapText="1"/>
    </xf>
    <xf numFmtId="0" fontId="70" fillId="3" borderId="34" xfId="0" applyFont="1" applyFill="1" applyBorder="1" applyAlignment="1">
      <alignment horizontal="center" vertical="center" wrapText="1"/>
    </xf>
    <xf numFmtId="0" fontId="26" fillId="0" borderId="116" xfId="0" applyFont="1" applyBorder="1" applyAlignment="1">
      <alignment horizontal="center" vertical="center" wrapText="1"/>
    </xf>
    <xf numFmtId="0" fontId="26" fillId="19" borderId="34" xfId="0" applyFont="1" applyFill="1" applyBorder="1" applyAlignment="1">
      <alignment horizontal="center" vertical="center" wrapText="1"/>
    </xf>
    <xf numFmtId="0" fontId="35" fillId="21" borderId="34" xfId="0" applyFont="1" applyFill="1" applyBorder="1" applyAlignment="1">
      <alignment horizontal="center" vertical="center" wrapText="1"/>
    </xf>
    <xf numFmtId="0" fontId="35" fillId="21" borderId="17" xfId="0" applyFont="1" applyFill="1" applyBorder="1" applyAlignment="1">
      <alignment horizontal="center" vertical="center" wrapText="1"/>
    </xf>
    <xf numFmtId="0" fontId="26" fillId="21" borderId="116" xfId="0" applyFont="1" applyFill="1" applyBorder="1" applyAlignment="1">
      <alignment horizontal="center" vertical="center" wrapText="1"/>
    </xf>
    <xf numFmtId="0" fontId="26" fillId="21" borderId="2" xfId="0" applyFont="1" applyFill="1" applyBorder="1" applyAlignment="1">
      <alignment horizontal="center" vertical="center" wrapText="1"/>
    </xf>
    <xf numFmtId="0" fontId="26" fillId="21" borderId="60" xfId="0" applyFont="1" applyFill="1" applyBorder="1" applyAlignment="1">
      <alignment horizontal="center" vertical="center" wrapText="1"/>
    </xf>
    <xf numFmtId="0" fontId="26" fillId="21" borderId="48" xfId="0" applyFont="1" applyFill="1" applyBorder="1" applyAlignment="1">
      <alignment horizontal="center" vertical="center" wrapText="1"/>
    </xf>
    <xf numFmtId="0" fontId="26" fillId="2" borderId="34" xfId="0" applyFont="1" applyFill="1" applyBorder="1" applyAlignment="1">
      <alignment horizontal="center" vertical="center" wrapText="1"/>
    </xf>
    <xf numFmtId="0" fontId="26" fillId="0" borderId="4" xfId="0" applyFont="1" applyBorder="1" applyAlignment="1">
      <alignment horizontal="center" vertical="center"/>
    </xf>
    <xf numFmtId="0" fontId="26" fillId="0" borderId="5" xfId="0" applyFont="1" applyBorder="1" applyAlignment="1">
      <alignment horizontal="center" vertical="center"/>
    </xf>
    <xf numFmtId="0" fontId="26" fillId="21" borderId="34" xfId="0" applyFont="1" applyFill="1" applyBorder="1" applyAlignment="1">
      <alignment vertical="center" wrapText="1"/>
    </xf>
    <xf numFmtId="0" fontId="26" fillId="21" borderId="17" xfId="0" applyFont="1" applyFill="1" applyBorder="1" applyAlignment="1">
      <alignment vertical="center"/>
    </xf>
    <xf numFmtId="0" fontId="26" fillId="21" borderId="116" xfId="0" applyFont="1" applyFill="1" applyBorder="1" applyAlignment="1">
      <alignment vertical="center"/>
    </xf>
    <xf numFmtId="0" fontId="26" fillId="21" borderId="34" xfId="0" applyFont="1" applyFill="1" applyBorder="1" applyAlignment="1">
      <alignment vertical="center"/>
    </xf>
    <xf numFmtId="0" fontId="26" fillId="21" borderId="67" xfId="0" applyFont="1" applyFill="1" applyBorder="1" applyAlignment="1">
      <alignment horizontal="center" vertical="center" wrapText="1"/>
    </xf>
    <xf numFmtId="0" fontId="26" fillId="21" borderId="77" xfId="0" applyFont="1" applyFill="1" applyBorder="1" applyAlignment="1">
      <alignment horizontal="center" vertical="center" wrapText="1"/>
    </xf>
    <xf numFmtId="0" fontId="26" fillId="21" borderId="66" xfId="0" applyFont="1" applyFill="1" applyBorder="1" applyAlignment="1">
      <alignment horizontal="center" vertical="center" wrapText="1"/>
    </xf>
    <xf numFmtId="0" fontId="26" fillId="21" borderId="10" xfId="0" applyFont="1" applyFill="1" applyBorder="1" applyAlignment="1">
      <alignment horizontal="center" vertical="center" wrapText="1"/>
    </xf>
    <xf numFmtId="0" fontId="26" fillId="21" borderId="5" xfId="0" applyFont="1" applyFill="1" applyBorder="1" applyAlignment="1">
      <alignment vertical="center"/>
    </xf>
    <xf numFmtId="0" fontId="26" fillId="21" borderId="41" xfId="0" applyFont="1" applyFill="1" applyBorder="1" applyAlignment="1">
      <alignment horizontal="center" vertical="center" wrapText="1"/>
    </xf>
    <xf numFmtId="0" fontId="26" fillId="21" borderId="148" xfId="0" applyFont="1" applyFill="1" applyBorder="1" applyAlignment="1">
      <alignment horizontal="center" vertical="center" wrapText="1"/>
    </xf>
    <xf numFmtId="0" fontId="26" fillId="21" borderId="43" xfId="0" applyFont="1" applyFill="1" applyBorder="1" applyAlignment="1">
      <alignment horizontal="center" vertical="center" wrapText="1"/>
    </xf>
    <xf numFmtId="0" fontId="26" fillId="21" borderId="144" xfId="0" applyFont="1" applyFill="1" applyBorder="1" applyAlignment="1">
      <alignment horizontal="center" vertical="center" wrapText="1"/>
    </xf>
    <xf numFmtId="0" fontId="26" fillId="21" borderId="149" xfId="0" applyFont="1" applyFill="1" applyBorder="1" applyAlignment="1">
      <alignment horizontal="center" vertical="center" wrapText="1"/>
    </xf>
    <xf numFmtId="0" fontId="26" fillId="21" borderId="44" xfId="0" applyFont="1" applyFill="1" applyBorder="1" applyAlignment="1">
      <alignment horizontal="center" vertical="center" wrapText="1"/>
    </xf>
    <xf numFmtId="0" fontId="26" fillId="21" borderId="42" xfId="0" applyFont="1" applyFill="1" applyBorder="1" applyAlignment="1">
      <alignment horizontal="center" vertical="center" wrapText="1"/>
    </xf>
    <xf numFmtId="0" fontId="26" fillId="21" borderId="150" xfId="0" applyFont="1" applyFill="1" applyBorder="1" applyAlignment="1">
      <alignment horizontal="center" vertical="center" wrapText="1"/>
    </xf>
    <xf numFmtId="0" fontId="26" fillId="21" borderId="145" xfId="0" applyFont="1" applyFill="1" applyBorder="1" applyAlignment="1">
      <alignment horizontal="center" vertical="center" wrapText="1"/>
    </xf>
    <xf numFmtId="0" fontId="26" fillId="21" borderId="3" xfId="0" applyFont="1" applyFill="1" applyBorder="1" applyAlignment="1">
      <alignment horizontal="center" vertical="center" wrapText="1"/>
    </xf>
    <xf numFmtId="0" fontId="26" fillId="21" borderId="0" xfId="0" applyFont="1" applyFill="1" applyBorder="1" applyAlignment="1">
      <alignment horizontal="center" vertical="center" wrapText="1"/>
    </xf>
    <xf numFmtId="0" fontId="26" fillId="21" borderId="85" xfId="0" applyFont="1" applyFill="1" applyBorder="1" applyAlignment="1">
      <alignment horizontal="center" vertical="center" wrapText="1"/>
    </xf>
    <xf numFmtId="0" fontId="55" fillId="21" borderId="176" xfId="0" applyFont="1" applyFill="1" applyBorder="1" applyAlignment="1">
      <alignment vertical="top" wrapText="1"/>
    </xf>
    <xf numFmtId="0" fontId="67" fillId="0" borderId="17" xfId="0" applyFont="1" applyBorder="1" applyAlignment="1">
      <alignment vertical="top" wrapText="1"/>
    </xf>
    <xf numFmtId="0" fontId="67" fillId="0" borderId="116" xfId="0" applyFont="1" applyBorder="1" applyAlignment="1">
      <alignment vertical="top" wrapText="1"/>
    </xf>
    <xf numFmtId="0" fontId="26" fillId="21" borderId="176" xfId="0" applyFont="1" applyFill="1" applyBorder="1" applyAlignment="1">
      <alignment vertical="top" wrapText="1"/>
    </xf>
    <xf numFmtId="0" fontId="0" fillId="0" borderId="17" xfId="0" applyBorder="1" applyAlignment="1">
      <alignment vertical="top" wrapText="1"/>
    </xf>
    <xf numFmtId="0" fontId="0" fillId="0" borderId="116" xfId="0" applyBorder="1" applyAlignment="1">
      <alignment vertical="top" wrapText="1"/>
    </xf>
    <xf numFmtId="0" fontId="26" fillId="21" borderId="65" xfId="0" applyFont="1" applyFill="1" applyBorder="1" applyAlignment="1">
      <alignment horizontal="center" vertical="center" wrapText="1"/>
    </xf>
    <xf numFmtId="0" fontId="0" fillId="0" borderId="51" xfId="0" applyBorder="1" applyAlignment="1">
      <alignment horizontal="center" vertical="center" wrapText="1"/>
    </xf>
    <xf numFmtId="0" fontId="0" fillId="0" borderId="52" xfId="0" applyBorder="1" applyAlignment="1">
      <alignment horizontal="center" vertical="center" wrapText="1"/>
    </xf>
    <xf numFmtId="0" fontId="79" fillId="21" borderId="176" xfId="0" applyFont="1" applyFill="1" applyBorder="1" applyAlignment="1">
      <alignment vertical="top" wrapText="1"/>
    </xf>
    <xf numFmtId="0" fontId="19" fillId="0" borderId="17" xfId="0" applyFont="1" applyBorder="1" applyAlignment="1">
      <alignment vertical="top" wrapText="1"/>
    </xf>
    <xf numFmtId="0" fontId="19" fillId="0" borderId="116" xfId="0" applyFont="1" applyBorder="1" applyAlignment="1">
      <alignment vertical="top" wrapText="1"/>
    </xf>
    <xf numFmtId="0" fontId="31" fillId="20" borderId="4" xfId="0" applyFont="1" applyFill="1" applyBorder="1" applyAlignment="1">
      <alignment horizontal="center" vertical="center"/>
    </xf>
    <xf numFmtId="0" fontId="31" fillId="20" borderId="10" xfId="0" applyFont="1" applyFill="1" applyBorder="1" applyAlignment="1">
      <alignment horizontal="center" vertical="center"/>
    </xf>
    <xf numFmtId="0" fontId="31" fillId="20" borderId="11" xfId="0" applyFont="1" applyFill="1" applyBorder="1" applyAlignment="1">
      <alignment horizontal="center" vertical="center"/>
    </xf>
    <xf numFmtId="0" fontId="26" fillId="16" borderId="4" xfId="0" applyFont="1" applyFill="1" applyBorder="1" applyAlignment="1">
      <alignment horizontal="center" vertical="center"/>
    </xf>
    <xf numFmtId="0" fontId="26" fillId="16" borderId="10" xfId="0" applyFont="1" applyFill="1" applyBorder="1" applyAlignment="1">
      <alignment horizontal="center" vertical="center"/>
    </xf>
    <xf numFmtId="0" fontId="26" fillId="16" borderId="5" xfId="0" applyFont="1" applyFill="1" applyBorder="1" applyAlignment="1">
      <alignment horizontal="center" vertical="center"/>
    </xf>
    <xf numFmtId="0" fontId="26" fillId="16" borderId="36" xfId="0" applyFont="1" applyFill="1" applyBorder="1" applyAlignment="1">
      <alignment horizontal="center" vertical="center" wrapText="1"/>
    </xf>
    <xf numFmtId="0" fontId="0" fillId="0" borderId="2" xfId="0" applyBorder="1" applyAlignment="1">
      <alignment vertical="center"/>
    </xf>
    <xf numFmtId="0" fontId="26" fillId="0" borderId="16" xfId="0" applyFont="1" applyBorder="1" applyAlignment="1">
      <alignment vertical="center"/>
    </xf>
    <xf numFmtId="0" fontId="0" fillId="0" borderId="60" xfId="0" applyBorder="1" applyAlignment="1">
      <alignment vertical="center"/>
    </xf>
    <xf numFmtId="0" fontId="26" fillId="19" borderId="17" xfId="0" applyFont="1" applyFill="1" applyBorder="1" applyAlignment="1">
      <alignment horizontal="center" vertical="center" wrapText="1"/>
    </xf>
    <xf numFmtId="0" fontId="26" fillId="19" borderId="116" xfId="0" applyFont="1" applyFill="1" applyBorder="1" applyAlignment="1">
      <alignment horizontal="center" vertical="center" wrapText="1"/>
    </xf>
    <xf numFmtId="0" fontId="26" fillId="16" borderId="17" xfId="0" applyFont="1" applyFill="1" applyBorder="1" applyAlignment="1">
      <alignment horizontal="center" vertical="top" wrapText="1"/>
    </xf>
    <xf numFmtId="0" fontId="0" fillId="16" borderId="17" xfId="0" applyFill="1" applyBorder="1" applyAlignment="1">
      <alignment horizontal="center" vertical="top"/>
    </xf>
    <xf numFmtId="0" fontId="0" fillId="16" borderId="116" xfId="0" applyFill="1" applyBorder="1" applyAlignment="1">
      <alignment horizontal="center" vertical="top"/>
    </xf>
    <xf numFmtId="0" fontId="26" fillId="20" borderId="34" xfId="0" applyFont="1" applyFill="1" applyBorder="1" applyAlignment="1">
      <alignment horizontal="center" vertical="center" wrapText="1"/>
    </xf>
    <xf numFmtId="0" fontId="26" fillId="20" borderId="37" xfId="0" applyFont="1" applyFill="1" applyBorder="1" applyAlignment="1">
      <alignment horizontal="center" vertical="center" wrapText="1"/>
    </xf>
    <xf numFmtId="0" fontId="26" fillId="0" borderId="124" xfId="0" applyFont="1" applyBorder="1" applyAlignment="1">
      <alignment horizontal="center" vertical="center" wrapText="1"/>
    </xf>
    <xf numFmtId="0" fontId="26" fillId="16" borderId="34" xfId="0" applyFont="1" applyFill="1" applyBorder="1" applyAlignment="1">
      <alignment vertical="top" wrapText="1"/>
    </xf>
    <xf numFmtId="0" fontId="26" fillId="16" borderId="17" xfId="0" applyFont="1" applyFill="1" applyBorder="1" applyAlignment="1">
      <alignment vertical="top" wrapText="1"/>
    </xf>
    <xf numFmtId="0" fontId="26" fillId="16" borderId="116" xfId="0" applyFont="1" applyFill="1" applyBorder="1" applyAlignment="1">
      <alignment vertical="top"/>
    </xf>
    <xf numFmtId="0" fontId="0" fillId="0" borderId="17" xfId="0" applyBorder="1" applyAlignment="1">
      <alignment vertical="top"/>
    </xf>
    <xf numFmtId="0" fontId="0" fillId="0" borderId="116" xfId="0" applyBorder="1" applyAlignment="1">
      <alignment vertical="top"/>
    </xf>
    <xf numFmtId="0" fontId="0" fillId="0" borderId="2" xfId="0" applyBorder="1" applyAlignment="1">
      <alignment horizontal="center" vertical="center"/>
    </xf>
    <xf numFmtId="0" fontId="0" fillId="0" borderId="40" xfId="0" applyBorder="1" applyAlignment="1">
      <alignment horizontal="center" vertical="center"/>
    </xf>
    <xf numFmtId="0" fontId="0" fillId="0" borderId="39" xfId="0" applyBorder="1" applyAlignment="1">
      <alignment horizontal="center" vertical="center"/>
    </xf>
    <xf numFmtId="0" fontId="70" fillId="20" borderId="4" xfId="0" applyFont="1" applyFill="1" applyBorder="1" applyAlignment="1">
      <alignment horizontal="center" vertical="center"/>
    </xf>
    <xf numFmtId="0" fontId="26" fillId="21" borderId="56" xfId="0" applyFont="1" applyFill="1" applyBorder="1" applyAlignment="1">
      <alignment horizontal="center" vertical="center"/>
    </xf>
    <xf numFmtId="0" fontId="26" fillId="21" borderId="74" xfId="0" applyFont="1" applyFill="1" applyBorder="1" applyAlignment="1">
      <alignment horizontal="center" vertical="center"/>
    </xf>
    <xf numFmtId="38" fontId="82" fillId="3" borderId="159" xfId="0" applyNumberFormat="1" applyFont="1" applyFill="1" applyBorder="1" applyAlignment="1">
      <alignment vertical="center"/>
    </xf>
    <xf numFmtId="0" fontId="83" fillId="0" borderId="159" xfId="0" applyFont="1" applyBorder="1" applyAlignment="1">
      <alignment vertical="center"/>
    </xf>
    <xf numFmtId="0" fontId="83" fillId="0" borderId="132" xfId="0" applyFont="1" applyBorder="1" applyAlignment="1">
      <alignment vertical="center"/>
    </xf>
    <xf numFmtId="0" fontId="26" fillId="16" borderId="0" xfId="0" applyFont="1" applyFill="1" applyAlignment="1">
      <alignment horizontal="center" vertical="center"/>
    </xf>
    <xf numFmtId="0" fontId="26" fillId="22" borderId="108" xfId="0" applyFont="1" applyFill="1" applyBorder="1" applyAlignment="1">
      <alignment horizontal="center" vertical="center" wrapText="1"/>
    </xf>
    <xf numFmtId="0" fontId="0" fillId="0" borderId="160" xfId="0" applyBorder="1" applyAlignment="1">
      <alignment horizontal="center" vertical="center" wrapText="1"/>
    </xf>
    <xf numFmtId="0" fontId="82" fillId="0" borderId="40" xfId="0" applyFont="1" applyBorder="1" applyAlignment="1">
      <alignment horizontal="right" vertical="center"/>
    </xf>
    <xf numFmtId="0" fontId="26" fillId="0" borderId="39" xfId="0" applyFont="1" applyBorder="1" applyAlignment="1">
      <alignment horizontal="right" vertical="center"/>
    </xf>
    <xf numFmtId="38" fontId="82" fillId="0" borderId="40" xfId="3" applyFont="1" applyBorder="1" applyAlignment="1">
      <alignment vertical="center"/>
    </xf>
    <xf numFmtId="38" fontId="82" fillId="0" borderId="8" xfId="3" applyFont="1" applyBorder="1" applyAlignment="1">
      <alignment vertical="center"/>
    </xf>
    <xf numFmtId="38" fontId="82" fillId="0" borderId="120" xfId="3" applyFont="1" applyBorder="1" applyAlignment="1">
      <alignment vertical="center"/>
    </xf>
    <xf numFmtId="0" fontId="81" fillId="0" borderId="56" xfId="0" applyFont="1" applyBorder="1" applyAlignment="1">
      <alignment horizontal="center" vertical="center"/>
    </xf>
    <xf numFmtId="0" fontId="81" fillId="0" borderId="50" xfId="0" applyFont="1" applyBorder="1" applyAlignment="1">
      <alignment horizontal="center" vertical="center"/>
    </xf>
    <xf numFmtId="0" fontId="81" fillId="0" borderId="38" xfId="0" applyFont="1" applyBorder="1" applyAlignment="1">
      <alignment horizontal="center" vertical="center"/>
    </xf>
    <xf numFmtId="0" fontId="26" fillId="18" borderId="35" xfId="0" applyFont="1" applyFill="1" applyBorder="1" applyAlignment="1">
      <alignment horizontal="center" vertical="center" wrapText="1"/>
    </xf>
    <xf numFmtId="0" fontId="0" fillId="0" borderId="106" xfId="0" applyBorder="1" applyAlignment="1">
      <alignment vertical="center"/>
    </xf>
    <xf numFmtId="0" fontId="82" fillId="0" borderId="4" xfId="0" applyFont="1" applyBorder="1" applyAlignment="1">
      <alignment horizontal="right" vertical="center"/>
    </xf>
    <xf numFmtId="0" fontId="0" fillId="0" borderId="5" xfId="0" applyBorder="1" applyAlignment="1">
      <alignment horizontal="right" vertical="center"/>
    </xf>
    <xf numFmtId="38" fontId="82" fillId="0" borderId="4" xfId="3" applyFont="1" applyBorder="1" applyAlignment="1">
      <alignment vertical="center"/>
    </xf>
    <xf numFmtId="0" fontId="26" fillId="21" borderId="57" xfId="0" applyFont="1" applyFill="1" applyBorder="1" applyAlignment="1">
      <alignment horizontal="center" vertical="center"/>
    </xf>
    <xf numFmtId="0" fontId="26" fillId="0" borderId="95" xfId="0" applyFont="1" applyBorder="1" applyAlignment="1">
      <alignment horizontal="center" vertical="center"/>
    </xf>
    <xf numFmtId="2" fontId="81" fillId="0" borderId="57" xfId="0" applyNumberFormat="1" applyFont="1" applyBorder="1" applyAlignment="1">
      <alignment horizontal="center" vertical="center"/>
    </xf>
    <xf numFmtId="2" fontId="81" fillId="0" borderId="54" xfId="0" applyNumberFormat="1" applyFont="1" applyBorder="1" applyAlignment="1">
      <alignment horizontal="center" vertical="center"/>
    </xf>
    <xf numFmtId="2" fontId="81" fillId="0" borderId="55" xfId="0" applyNumberFormat="1" applyFont="1" applyBorder="1" applyAlignment="1">
      <alignment horizontal="center" vertical="center"/>
    </xf>
    <xf numFmtId="0" fontId="82" fillId="0" borderId="36" xfId="0" applyFont="1" applyBorder="1" applyAlignment="1">
      <alignment horizontal="right" vertical="center"/>
    </xf>
    <xf numFmtId="0" fontId="0" fillId="0" borderId="2" xfId="0" applyBorder="1" applyAlignment="1">
      <alignment horizontal="right" vertical="center"/>
    </xf>
    <xf numFmtId="38" fontId="82" fillId="0" borderId="36" xfId="3" applyFont="1" applyBorder="1" applyAlignment="1">
      <alignment vertical="center"/>
    </xf>
    <xf numFmtId="0" fontId="0" fillId="0" borderId="3" xfId="0" applyBorder="1" applyAlignment="1">
      <alignment vertical="center"/>
    </xf>
    <xf numFmtId="0" fontId="0" fillId="0" borderId="7" xfId="0" applyBorder="1" applyAlignment="1">
      <alignment vertical="center"/>
    </xf>
    <xf numFmtId="0" fontId="31" fillId="6" borderId="0" xfId="0" applyFont="1" applyFill="1">
      <alignment vertical="center"/>
    </xf>
    <xf numFmtId="0" fontId="26" fillId="0" borderId="0" xfId="0" applyFont="1">
      <alignment vertical="center"/>
    </xf>
    <xf numFmtId="0" fontId="26" fillId="6" borderId="0" xfId="0" applyFont="1" applyFill="1" applyAlignment="1">
      <alignment horizontal="center" vertical="center"/>
    </xf>
    <xf numFmtId="0" fontId="70" fillId="0" borderId="4" xfId="0" applyFont="1" applyBorder="1" applyAlignment="1">
      <alignment horizontal="center" vertical="center"/>
    </xf>
    <xf numFmtId="0" fontId="70" fillId="0" borderId="5" xfId="0" applyFont="1" applyBorder="1" applyAlignment="1">
      <alignment horizontal="center" vertical="center"/>
    </xf>
    <xf numFmtId="0" fontId="52" fillId="0" borderId="113" xfId="0" applyFont="1" applyBorder="1" applyAlignment="1">
      <alignment horizontal="left" vertical="center"/>
    </xf>
    <xf numFmtId="0" fontId="84" fillId="0" borderId="113" xfId="0" applyFont="1" applyBorder="1" applyAlignment="1">
      <alignment vertical="center"/>
    </xf>
    <xf numFmtId="38" fontId="26" fillId="0" borderId="113" xfId="3" applyFont="1" applyBorder="1" applyAlignment="1">
      <alignment horizontal="left" vertical="top" wrapText="1"/>
    </xf>
    <xf numFmtId="0" fontId="0" fillId="0" borderId="113" xfId="0" applyBorder="1" applyAlignment="1">
      <alignment vertical="center" wrapText="1"/>
    </xf>
    <xf numFmtId="0" fontId="26" fillId="21" borderId="35" xfId="0" applyFont="1" applyFill="1" applyBorder="1" applyAlignment="1">
      <alignment horizontal="center" vertical="center" wrapText="1"/>
    </xf>
    <xf numFmtId="0" fontId="0" fillId="0" borderId="30" xfId="0" applyBorder="1" applyAlignment="1">
      <alignment vertical="center"/>
    </xf>
    <xf numFmtId="0" fontId="82" fillId="0" borderId="5" xfId="0" applyFont="1" applyBorder="1" applyAlignment="1">
      <alignment horizontal="right" vertical="center"/>
    </xf>
    <xf numFmtId="38" fontId="82" fillId="0" borderId="10" xfId="3" applyFont="1" applyBorder="1" applyAlignment="1">
      <alignment vertical="center"/>
    </xf>
    <xf numFmtId="38" fontId="82" fillId="0" borderId="11" xfId="3" applyFont="1" applyBorder="1" applyAlignment="1">
      <alignment vertical="center"/>
    </xf>
    <xf numFmtId="0" fontId="26" fillId="0" borderId="5" xfId="0" applyFont="1" applyBorder="1" applyAlignment="1">
      <alignment horizontal="right" vertical="center"/>
    </xf>
    <xf numFmtId="0" fontId="26" fillId="21" borderId="34" xfId="0" applyFont="1" applyFill="1" applyBorder="1" applyAlignment="1">
      <alignment horizontal="center" vertical="center"/>
    </xf>
    <xf numFmtId="0" fontId="26" fillId="21" borderId="36" xfId="0" applyFont="1" applyFill="1" applyBorder="1" applyAlignment="1">
      <alignment horizontal="center" vertical="center"/>
    </xf>
    <xf numFmtId="2" fontId="81" fillId="0" borderId="140" xfId="0" applyNumberFormat="1" applyFont="1" applyBorder="1" applyAlignment="1">
      <alignment horizontal="center" vertical="center"/>
    </xf>
    <xf numFmtId="2" fontId="81" fillId="0" borderId="51" xfId="0" applyNumberFormat="1" applyFont="1" applyBorder="1" applyAlignment="1">
      <alignment horizontal="center" vertical="center"/>
    </xf>
    <xf numFmtId="0" fontId="81" fillId="0" borderId="52" xfId="0" applyFont="1" applyBorder="1" applyAlignment="1">
      <alignment horizontal="center" vertical="center"/>
    </xf>
    <xf numFmtId="0" fontId="70" fillId="21" borderId="141" xfId="0" applyFont="1" applyFill="1" applyBorder="1" applyAlignment="1">
      <alignment horizontal="center" vertical="center"/>
    </xf>
    <xf numFmtId="0" fontId="70" fillId="0" borderId="109" xfId="0" applyFont="1" applyBorder="1" applyAlignment="1">
      <alignment horizontal="center" vertical="center"/>
    </xf>
    <xf numFmtId="0" fontId="70" fillId="21" borderId="143" xfId="0" applyFont="1" applyFill="1" applyBorder="1" applyAlignment="1">
      <alignment horizontal="center" vertical="center"/>
    </xf>
    <xf numFmtId="0" fontId="70" fillId="21" borderId="142" xfId="0" applyFont="1" applyFill="1" applyBorder="1" applyAlignment="1">
      <alignment horizontal="center" vertical="center"/>
    </xf>
    <xf numFmtId="0" fontId="26" fillId="21" borderId="146" xfId="0" applyFont="1" applyFill="1" applyBorder="1" applyAlignment="1">
      <alignment horizontal="center" vertical="center" wrapText="1"/>
    </xf>
    <xf numFmtId="0" fontId="26" fillId="21" borderId="23" xfId="0" applyFont="1" applyFill="1" applyBorder="1" applyAlignment="1">
      <alignment horizontal="center" vertical="center"/>
    </xf>
    <xf numFmtId="0" fontId="26" fillId="0" borderId="23" xfId="0" applyFont="1" applyBorder="1" applyAlignment="1">
      <alignment vertical="center"/>
    </xf>
    <xf numFmtId="0" fontId="26" fillId="0" borderId="53" xfId="0" applyFont="1" applyBorder="1" applyAlignment="1">
      <alignment vertical="center"/>
    </xf>
    <xf numFmtId="2" fontId="81" fillId="0" borderId="56" xfId="0" applyNumberFormat="1" applyFont="1" applyBorder="1" applyAlignment="1">
      <alignment horizontal="center" vertical="center"/>
    </xf>
    <xf numFmtId="2" fontId="81" fillId="0" borderId="50" xfId="0" applyNumberFormat="1" applyFont="1" applyBorder="1" applyAlignment="1">
      <alignment horizontal="center" vertical="center"/>
    </xf>
    <xf numFmtId="0" fontId="82" fillId="0" borderId="115" xfId="0" applyFont="1" applyBorder="1" applyAlignment="1">
      <alignment horizontal="right" vertical="center"/>
    </xf>
    <xf numFmtId="0" fontId="26" fillId="0" borderId="139" xfId="0" applyFont="1" applyBorder="1" applyAlignment="1">
      <alignment horizontal="right" vertical="center"/>
    </xf>
    <xf numFmtId="0" fontId="26" fillId="21" borderId="4" xfId="0" applyFont="1" applyFill="1" applyBorder="1" applyAlignment="1">
      <alignment horizontal="center" vertical="center" shrinkToFit="1"/>
    </xf>
    <xf numFmtId="0" fontId="0" fillId="0" borderId="10" xfId="0" applyBorder="1" applyAlignment="1">
      <alignment horizontal="center" vertical="center"/>
    </xf>
    <xf numFmtId="0" fontId="0" fillId="0" borderId="5" xfId="0" applyBorder="1" applyAlignment="1">
      <alignment horizontal="center" vertical="center"/>
    </xf>
    <xf numFmtId="180" fontId="91" fillId="21" borderId="176" xfId="0" applyNumberFormat="1" applyFont="1" applyFill="1" applyBorder="1" applyAlignment="1">
      <alignment vertical="top" wrapText="1"/>
    </xf>
    <xf numFmtId="180" fontId="84" fillId="0" borderId="17" xfId="0" applyNumberFormat="1" applyFont="1" applyBorder="1" applyAlignment="1">
      <alignment vertical="top" wrapText="1"/>
    </xf>
    <xf numFmtId="180" fontId="84" fillId="0" borderId="116" xfId="0" applyNumberFormat="1" applyFont="1" applyBorder="1" applyAlignment="1">
      <alignment vertical="top" wrapText="1"/>
    </xf>
    <xf numFmtId="0" fontId="56" fillId="0" borderId="0" xfId="0" applyFont="1" applyAlignment="1">
      <alignment horizontal="center" vertical="center" shrinkToFit="1"/>
    </xf>
    <xf numFmtId="0" fontId="23" fillId="6" borderId="0" xfId="0" applyFont="1" applyFill="1" applyAlignment="1">
      <alignment vertical="center"/>
    </xf>
    <xf numFmtId="0" fontId="40" fillId="8" borderId="0" xfId="0" applyFont="1" applyFill="1" applyAlignment="1">
      <alignment horizontal="center" vertical="center"/>
    </xf>
    <xf numFmtId="0" fontId="18" fillId="0" borderId="0" xfId="0" applyFont="1" applyAlignment="1">
      <alignment horizontal="center" vertical="center"/>
    </xf>
    <xf numFmtId="0" fontId="8" fillId="4" borderId="62" xfId="0" applyFont="1" applyFill="1" applyBorder="1" applyAlignment="1">
      <alignment horizontal="center" vertical="center"/>
    </xf>
    <xf numFmtId="0" fontId="0" fillId="4" borderId="62" xfId="0" applyFill="1" applyBorder="1" applyAlignment="1">
      <alignment horizontal="center" vertical="center"/>
    </xf>
    <xf numFmtId="0" fontId="8" fillId="0" borderId="62" xfId="0" applyFont="1" applyBorder="1" applyAlignment="1">
      <alignment horizontal="center" vertical="center"/>
    </xf>
    <xf numFmtId="0" fontId="0" fillId="0" borderId="62" xfId="0" applyBorder="1" applyAlignment="1">
      <alignment horizontal="center" vertical="center"/>
    </xf>
    <xf numFmtId="0" fontId="33" fillId="0" borderId="8" xfId="0" applyFont="1" applyBorder="1" applyAlignment="1">
      <alignment horizontal="center" vertical="center"/>
    </xf>
    <xf numFmtId="0" fontId="13" fillId="0" borderId="8" xfId="0" applyFont="1" applyBorder="1" applyAlignment="1">
      <alignment horizontal="center" vertical="center"/>
    </xf>
    <xf numFmtId="0" fontId="8" fillId="4" borderId="45" xfId="0" applyFont="1" applyFill="1" applyBorder="1" applyAlignment="1">
      <alignment horizontal="center" vertical="center"/>
    </xf>
    <xf numFmtId="0" fontId="0" fillId="4" borderId="45" xfId="0" applyFill="1" applyBorder="1" applyAlignment="1">
      <alignment horizontal="center" vertical="center"/>
    </xf>
    <xf numFmtId="177" fontId="8" fillId="0" borderId="45" xfId="0" applyNumberFormat="1" applyFont="1" applyBorder="1" applyAlignment="1">
      <alignment horizontal="center" vertical="center"/>
    </xf>
    <xf numFmtId="177" fontId="0" fillId="0" borderId="45" xfId="0" applyNumberFormat="1" applyBorder="1" applyAlignment="1">
      <alignment horizontal="center" vertical="center"/>
    </xf>
    <xf numFmtId="0" fontId="5" fillId="4" borderId="4" xfId="0" applyFont="1" applyFill="1" applyBorder="1" applyAlignment="1">
      <alignment horizontal="left" vertical="center"/>
    </xf>
    <xf numFmtId="0" fontId="5" fillId="4" borderId="10" xfId="0" applyFont="1" applyFill="1" applyBorder="1" applyAlignment="1">
      <alignment horizontal="left" vertical="center"/>
    </xf>
    <xf numFmtId="0" fontId="5" fillId="4" borderId="84" xfId="0" applyFont="1" applyFill="1" applyBorder="1" applyAlignment="1">
      <alignment horizontal="left" vertical="center"/>
    </xf>
    <xf numFmtId="0" fontId="5" fillId="0" borderId="10" xfId="0" applyFont="1" applyBorder="1" applyAlignment="1">
      <alignment horizontal="center" vertical="center"/>
    </xf>
    <xf numFmtId="0" fontId="5" fillId="4" borderId="4" xfId="0" applyFont="1" applyFill="1" applyBorder="1" applyAlignment="1">
      <alignment horizontal="center" vertical="center"/>
    </xf>
    <xf numFmtId="0" fontId="0" fillId="4" borderId="10" xfId="0" applyFill="1" applyBorder="1" applyAlignment="1">
      <alignment horizontal="center" vertical="center"/>
    </xf>
    <xf numFmtId="0" fontId="0" fillId="4" borderId="84" xfId="0" applyFill="1" applyBorder="1" applyAlignment="1">
      <alignment horizontal="center" vertical="center"/>
    </xf>
    <xf numFmtId="0" fontId="5" fillId="4" borderId="36" xfId="0" applyFont="1" applyFill="1" applyBorder="1" applyAlignment="1">
      <alignment horizontal="center" vertical="center"/>
    </xf>
    <xf numFmtId="0" fontId="5" fillId="4" borderId="2" xfId="0" applyFont="1" applyFill="1"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5" fillId="4" borderId="36" xfId="0" applyFont="1" applyFill="1" applyBorder="1" applyAlignment="1">
      <alignment horizontal="center" vertical="center" wrapText="1"/>
    </xf>
    <xf numFmtId="0" fontId="5" fillId="4" borderId="3" xfId="0" applyFont="1" applyFill="1" applyBorder="1" applyAlignment="1">
      <alignment horizontal="center" vertical="center"/>
    </xf>
    <xf numFmtId="0" fontId="0" fillId="0" borderId="85" xfId="0" applyBorder="1" applyAlignment="1">
      <alignment horizontal="center" vertical="center"/>
    </xf>
    <xf numFmtId="0" fontId="0" fillId="0" borderId="3" xfId="0" applyBorder="1" applyAlignment="1">
      <alignment horizontal="center" vertical="center"/>
    </xf>
    <xf numFmtId="0" fontId="5" fillId="4" borderId="103" xfId="0" applyFont="1" applyFill="1" applyBorder="1" applyAlignment="1">
      <alignment horizontal="center" vertical="center"/>
    </xf>
    <xf numFmtId="0" fontId="5" fillId="4" borderId="104" xfId="0" applyFont="1" applyFill="1" applyBorder="1" applyAlignment="1">
      <alignment horizontal="center" vertical="center"/>
    </xf>
    <xf numFmtId="0" fontId="0" fillId="0" borderId="104" xfId="0" applyBorder="1" applyAlignment="1">
      <alignment horizontal="center" vertical="center"/>
    </xf>
    <xf numFmtId="0" fontId="0" fillId="0" borderId="105" xfId="0" applyBorder="1" applyAlignment="1">
      <alignment horizontal="center" vertical="center"/>
    </xf>
    <xf numFmtId="0" fontId="5" fillId="4" borderId="103" xfId="0" applyFont="1" applyFill="1" applyBorder="1" applyAlignment="1">
      <alignment horizontal="center" vertical="center" wrapText="1"/>
    </xf>
    <xf numFmtId="0" fontId="0" fillId="0" borderId="104" xfId="0" applyBorder="1" applyAlignment="1">
      <alignment horizontal="center" vertical="center" wrapText="1"/>
    </xf>
    <xf numFmtId="0" fontId="0" fillId="0" borderId="105" xfId="0" applyBorder="1" applyAlignment="1">
      <alignment horizontal="center" vertical="center" wrapText="1"/>
    </xf>
    <xf numFmtId="0" fontId="5" fillId="4" borderId="25" xfId="0" applyFont="1" applyFill="1" applyBorder="1" applyAlignment="1">
      <alignment horizontal="center" vertical="center" wrapText="1"/>
    </xf>
    <xf numFmtId="0" fontId="0" fillId="4" borderId="25" xfId="0" applyFill="1" applyBorder="1" applyAlignment="1">
      <alignment horizontal="center" vertical="center" wrapText="1"/>
    </xf>
    <xf numFmtId="0" fontId="5" fillId="4" borderId="112" xfId="0" applyFont="1" applyFill="1" applyBorder="1" applyAlignment="1">
      <alignment horizontal="center" vertical="center"/>
    </xf>
    <xf numFmtId="0" fontId="0" fillId="4" borderId="78" xfId="0" applyFill="1" applyBorder="1" applyAlignment="1">
      <alignment horizontal="center" vertical="center"/>
    </xf>
    <xf numFmtId="0" fontId="0" fillId="4" borderId="112" xfId="0" applyFill="1" applyBorder="1" applyAlignment="1">
      <alignment horizontal="center" vertical="center"/>
    </xf>
    <xf numFmtId="0" fontId="0" fillId="3" borderId="78" xfId="0" applyFill="1" applyBorder="1" applyAlignment="1">
      <alignment horizontal="center" vertical="center"/>
    </xf>
    <xf numFmtId="0" fontId="0" fillId="0" borderId="78" xfId="0" applyBorder="1" applyAlignment="1">
      <alignment horizontal="center" vertical="center"/>
    </xf>
    <xf numFmtId="0" fontId="0" fillId="0" borderId="79" xfId="0" applyBorder="1" applyAlignment="1">
      <alignment horizontal="center" vertical="center"/>
    </xf>
    <xf numFmtId="0" fontId="63" fillId="0" borderId="17" xfId="0" applyFont="1" applyBorder="1" applyAlignment="1">
      <alignment horizontal="center" vertical="center" wrapText="1"/>
    </xf>
    <xf numFmtId="0" fontId="64" fillId="0" borderId="17" xfId="0" applyFont="1" applyBorder="1" applyAlignment="1">
      <alignment horizontal="center" vertical="center" wrapText="1"/>
    </xf>
    <xf numFmtId="0" fontId="5" fillId="0" borderId="18" xfId="0" applyFont="1" applyBorder="1" applyAlignment="1">
      <alignment horizontal="center" vertical="center"/>
    </xf>
    <xf numFmtId="0" fontId="5" fillId="0" borderId="18" xfId="0" applyFont="1" applyBorder="1" applyAlignment="1">
      <alignment horizontal="center" vertical="center" shrinkToFit="1"/>
    </xf>
    <xf numFmtId="0" fontId="5" fillId="0" borderId="23" xfId="0" applyFont="1" applyBorder="1" applyAlignment="1">
      <alignment horizontal="center" vertical="center"/>
    </xf>
    <xf numFmtId="0" fontId="5" fillId="0" borderId="50" xfId="0" applyFont="1" applyBorder="1" applyAlignment="1">
      <alignment horizontal="center" vertical="center"/>
    </xf>
    <xf numFmtId="0" fontId="0" fillId="0" borderId="50" xfId="0" applyBorder="1" applyAlignment="1">
      <alignment horizontal="center" vertical="center"/>
    </xf>
    <xf numFmtId="0" fontId="0" fillId="0" borderId="38" xfId="0" applyBorder="1" applyAlignment="1">
      <alignment horizontal="center" vertical="center"/>
    </xf>
    <xf numFmtId="0" fontId="5" fillId="0" borderId="18" xfId="0" applyFont="1" applyBorder="1" applyAlignment="1">
      <alignment horizontal="center" vertical="center" wrapText="1"/>
    </xf>
    <xf numFmtId="0" fontId="0" fillId="0" borderId="18" xfId="0" applyBorder="1" applyAlignment="1">
      <alignment horizontal="center" vertical="center" wrapText="1"/>
    </xf>
    <xf numFmtId="56" fontId="63" fillId="0" borderId="17" xfId="0" applyNumberFormat="1" applyFont="1" applyBorder="1" applyAlignment="1">
      <alignment horizontal="center" vertical="center"/>
    </xf>
    <xf numFmtId="0" fontId="63" fillId="0" borderId="17" xfId="0" applyFont="1" applyBorder="1" applyAlignment="1">
      <alignment horizontal="center" vertical="center"/>
    </xf>
    <xf numFmtId="0" fontId="63" fillId="0" borderId="17" xfId="0" applyFont="1" applyBorder="1" applyAlignment="1">
      <alignment horizontal="center" vertical="center" shrinkToFit="1"/>
    </xf>
    <xf numFmtId="0" fontId="63" fillId="0" borderId="76" xfId="0" applyFont="1" applyBorder="1" applyAlignment="1">
      <alignment horizontal="center" vertical="center"/>
    </xf>
    <xf numFmtId="0" fontId="63" fillId="0" borderId="96" xfId="0" applyFont="1" applyBorder="1" applyAlignment="1">
      <alignment horizontal="center" vertical="center"/>
    </xf>
    <xf numFmtId="0" fontId="64" fillId="0" borderId="96" xfId="0" applyFont="1" applyBorder="1" applyAlignment="1">
      <alignment horizontal="center" vertical="center"/>
    </xf>
    <xf numFmtId="0" fontId="64" fillId="0" borderId="97" xfId="0" applyFont="1" applyBorder="1" applyAlignment="1">
      <alignment horizontal="center" vertical="center"/>
    </xf>
    <xf numFmtId="0" fontId="5" fillId="0" borderId="45" xfId="0" applyFont="1" applyBorder="1" applyAlignment="1">
      <alignment horizontal="center" vertical="center" wrapText="1"/>
    </xf>
    <xf numFmtId="0" fontId="0" fillId="0" borderId="45" xfId="0" applyBorder="1" applyAlignment="1">
      <alignment horizontal="center" vertical="center" wrapText="1"/>
    </xf>
    <xf numFmtId="0" fontId="5" fillId="0" borderId="3" xfId="0" applyFont="1" applyBorder="1">
      <alignment vertical="center"/>
    </xf>
    <xf numFmtId="0" fontId="5" fillId="0" borderId="0" xfId="0" applyFont="1">
      <alignment vertical="center"/>
    </xf>
    <xf numFmtId="0" fontId="0" fillId="4" borderId="3" xfId="0" applyFill="1" applyBorder="1" applyAlignment="1">
      <alignment horizontal="center" vertical="center" wrapText="1"/>
    </xf>
    <xf numFmtId="0" fontId="0" fillId="4" borderId="2" xfId="0" applyFill="1" applyBorder="1" applyAlignment="1">
      <alignment horizontal="center" vertical="center" wrapText="1"/>
    </xf>
    <xf numFmtId="0" fontId="0" fillId="0" borderId="47" xfId="0" applyBorder="1" applyAlignment="1">
      <alignment horizontal="center" vertical="center" wrapText="1"/>
    </xf>
    <xf numFmtId="0" fontId="0" fillId="0" borderId="85" xfId="0" applyBorder="1" applyAlignment="1">
      <alignment horizontal="center" vertical="center" wrapText="1"/>
    </xf>
    <xf numFmtId="0" fontId="0" fillId="0" borderId="48" xfId="0" applyBorder="1" applyAlignment="1">
      <alignment horizontal="center" vertical="center" wrapText="1"/>
    </xf>
    <xf numFmtId="0" fontId="5" fillId="0" borderId="45" xfId="0" applyFont="1" applyBorder="1" applyAlignment="1">
      <alignment horizontal="center" vertical="center"/>
    </xf>
    <xf numFmtId="0" fontId="5" fillId="0" borderId="45" xfId="0" applyFont="1" applyBorder="1" applyAlignment="1">
      <alignment horizontal="center" vertical="center" shrinkToFit="1"/>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0" fillId="0" borderId="54" xfId="0" applyBorder="1" applyAlignment="1">
      <alignment horizontal="center" vertical="center"/>
    </xf>
    <xf numFmtId="0" fontId="0" fillId="0" borderId="55" xfId="0" applyBorder="1" applyAlignment="1">
      <alignment horizontal="center" vertical="center"/>
    </xf>
    <xf numFmtId="0" fontId="53" fillId="8" borderId="0" xfId="0" applyFont="1" applyFill="1" applyAlignment="1">
      <alignment horizontal="center" vertical="center"/>
    </xf>
    <xf numFmtId="0" fontId="35" fillId="0" borderId="0" xfId="0" applyFont="1" applyAlignment="1">
      <alignment horizontal="center" vertical="center"/>
    </xf>
    <xf numFmtId="0" fontId="51" fillId="2" borderId="4" xfId="0" applyFont="1" applyFill="1" applyBorder="1" applyAlignment="1">
      <alignment horizontal="left" vertical="center"/>
    </xf>
    <xf numFmtId="0" fontId="51" fillId="2" borderId="10" xfId="0" applyFont="1" applyFill="1" applyBorder="1" applyAlignment="1">
      <alignment horizontal="left" vertical="center"/>
    </xf>
    <xf numFmtId="0" fontId="51" fillId="0" borderId="1" xfId="0" applyFont="1" applyBorder="1" applyAlignment="1">
      <alignment horizontal="left" vertical="center" shrinkToFit="1"/>
    </xf>
    <xf numFmtId="0" fontId="51" fillId="0" borderId="1" xfId="0" applyFont="1" applyBorder="1" applyAlignment="1">
      <alignment horizontal="center" vertical="center" shrinkToFit="1"/>
    </xf>
    <xf numFmtId="0" fontId="51" fillId="2" borderId="1" xfId="0" applyFont="1" applyFill="1" applyBorder="1">
      <alignment vertical="center"/>
    </xf>
    <xf numFmtId="0" fontId="51" fillId="0" borderId="36" xfId="0" applyFont="1" applyBorder="1" applyAlignment="1">
      <alignment horizontal="center" vertical="center"/>
    </xf>
    <xf numFmtId="0" fontId="0" fillId="0" borderId="16" xfId="0" applyBorder="1" applyAlignment="1">
      <alignment horizontal="center" vertical="center"/>
    </xf>
    <xf numFmtId="0" fontId="0" fillId="0" borderId="8" xfId="0" applyBorder="1" applyAlignment="1">
      <alignment horizontal="center" vertical="center"/>
    </xf>
    <xf numFmtId="0" fontId="0" fillId="0" borderId="60" xfId="0" applyBorder="1" applyAlignment="1">
      <alignment horizontal="center" vertical="center"/>
    </xf>
    <xf numFmtId="0" fontId="31" fillId="6" borderId="0" xfId="0" applyFont="1" applyFill="1" applyAlignment="1">
      <alignment vertical="center"/>
    </xf>
    <xf numFmtId="0" fontId="26" fillId="0" borderId="0" xfId="0" applyFont="1" applyAlignment="1">
      <alignment vertical="center"/>
    </xf>
    <xf numFmtId="0" fontId="51" fillId="0" borderId="36" xfId="0" applyFont="1" applyBorder="1" applyAlignment="1">
      <alignment horizontal="center" vertical="center" wrapText="1"/>
    </xf>
    <xf numFmtId="0" fontId="51" fillId="0" borderId="3" xfId="0" applyFont="1" applyBorder="1" applyAlignment="1">
      <alignment horizontal="center" vertical="center" wrapText="1"/>
    </xf>
    <xf numFmtId="0" fontId="51" fillId="0" borderId="2" xfId="0" applyFont="1" applyBorder="1" applyAlignment="1">
      <alignment horizontal="center" vertical="center" wrapText="1"/>
    </xf>
    <xf numFmtId="0" fontId="51" fillId="0" borderId="16" xfId="0" applyFont="1" applyBorder="1" applyAlignment="1">
      <alignment horizontal="center" vertical="center" wrapText="1"/>
    </xf>
    <xf numFmtId="0" fontId="51" fillId="0" borderId="0" xfId="0" applyFont="1" applyAlignment="1">
      <alignment horizontal="center" vertical="center" wrapText="1"/>
    </xf>
    <xf numFmtId="0" fontId="51" fillId="0" borderId="60" xfId="0" applyFont="1" applyBorder="1" applyAlignment="1">
      <alignment horizontal="center" vertical="center" wrapText="1"/>
    </xf>
    <xf numFmtId="0" fontId="51" fillId="0" borderId="40" xfId="0" applyFont="1" applyBorder="1" applyAlignment="1">
      <alignment horizontal="center" vertical="center" wrapText="1"/>
    </xf>
    <xf numFmtId="0" fontId="51" fillId="0" borderId="8" xfId="0" applyFont="1" applyBorder="1" applyAlignment="1">
      <alignment horizontal="center" vertical="center" wrapText="1"/>
    </xf>
    <xf numFmtId="0" fontId="51" fillId="0" borderId="39" xfId="0" applyFont="1" applyBorder="1" applyAlignment="1">
      <alignment horizontal="center" vertical="center" wrapText="1"/>
    </xf>
    <xf numFmtId="0" fontId="51" fillId="0" borderId="80" xfId="0" applyFont="1" applyBorder="1" applyAlignment="1">
      <alignment horizontal="center" vertical="center"/>
    </xf>
    <xf numFmtId="0" fontId="51" fillId="0" borderId="0" xfId="0" applyFont="1" applyAlignment="1">
      <alignment horizontal="center" vertical="center"/>
    </xf>
    <xf numFmtId="0" fontId="51" fillId="0" borderId="81" xfId="0" applyFont="1" applyBorder="1" applyAlignment="1">
      <alignment horizontal="center" vertical="center"/>
    </xf>
    <xf numFmtId="0" fontId="51" fillId="0" borderId="82" xfId="0" applyFont="1" applyBorder="1" applyAlignment="1">
      <alignment horizontal="center" vertical="center"/>
    </xf>
    <xf numFmtId="0" fontId="51" fillId="0" borderId="8" xfId="0" applyFont="1" applyBorder="1" applyAlignment="1">
      <alignment horizontal="center" vertical="center"/>
    </xf>
    <xf numFmtId="0" fontId="51" fillId="0" borderId="83" xfId="0" applyFont="1" applyBorder="1" applyAlignment="1">
      <alignment horizontal="center" vertical="center"/>
    </xf>
    <xf numFmtId="0" fontId="51" fillId="0" borderId="60" xfId="0" applyFont="1" applyBorder="1" applyAlignment="1">
      <alignment horizontal="center" vertical="center"/>
    </xf>
    <xf numFmtId="0" fontId="51" fillId="0" borderId="39" xfId="0" applyFont="1" applyBorder="1" applyAlignment="1">
      <alignment horizontal="center" vertical="center"/>
    </xf>
    <xf numFmtId="0" fontId="51" fillId="0" borderId="2" xfId="0" applyFont="1" applyBorder="1" applyAlignment="1">
      <alignment horizontal="center" vertical="center"/>
    </xf>
    <xf numFmtId="0" fontId="51" fillId="0" borderId="16" xfId="0" applyFont="1" applyBorder="1" applyAlignment="1">
      <alignment horizontal="center" vertical="center"/>
    </xf>
    <xf numFmtId="0" fontId="51" fillId="0" borderId="40" xfId="0" applyFont="1" applyBorder="1" applyAlignment="1">
      <alignment horizontal="center" vertical="center"/>
    </xf>
    <xf numFmtId="0" fontId="51" fillId="0" borderId="3" xfId="0" applyFont="1" applyBorder="1" applyAlignment="1">
      <alignment horizontal="center" vertical="center"/>
    </xf>
    <xf numFmtId="0" fontId="51" fillId="0" borderId="1" xfId="0" applyFont="1" applyBorder="1" applyAlignment="1">
      <alignment horizontal="center" vertical="center"/>
    </xf>
    <xf numFmtId="0" fontId="51" fillId="0" borderId="62" xfId="0" applyFont="1" applyBorder="1" applyAlignment="1">
      <alignment horizontal="center" vertical="center"/>
    </xf>
    <xf numFmtId="0" fontId="7" fillId="0" borderId="8" xfId="0" applyFont="1" applyBorder="1" applyAlignment="1">
      <alignment horizontal="center" vertical="center"/>
    </xf>
    <xf numFmtId="0" fontId="51" fillId="0" borderId="62" xfId="0" applyFont="1" applyBorder="1">
      <alignment vertical="center"/>
    </xf>
    <xf numFmtId="0" fontId="51" fillId="0" borderId="18" xfId="0" applyFont="1" applyBorder="1" applyAlignment="1">
      <alignment horizontal="center" vertical="center"/>
    </xf>
    <xf numFmtId="0" fontId="51" fillId="0" borderId="23" xfId="0" applyFont="1" applyBorder="1" applyAlignment="1">
      <alignment horizontal="center" vertical="center" shrinkToFit="1"/>
    </xf>
    <xf numFmtId="0" fontId="51" fillId="0" borderId="50" xfId="0" applyFont="1" applyBorder="1" applyAlignment="1">
      <alignment horizontal="center" vertical="center" shrinkToFit="1"/>
    </xf>
    <xf numFmtId="0" fontId="51" fillId="0" borderId="38" xfId="0" applyFont="1" applyBorder="1" applyAlignment="1">
      <alignment horizontal="center" vertical="center" shrinkToFit="1"/>
    </xf>
    <xf numFmtId="0" fontId="51" fillId="0" borderId="38" xfId="0" applyFont="1" applyBorder="1" applyAlignment="1">
      <alignment horizontal="center" vertical="center"/>
    </xf>
    <xf numFmtId="0" fontId="51" fillId="0" borderId="23" xfId="0" applyFont="1" applyBorder="1" applyAlignment="1">
      <alignment horizontal="center" vertical="center"/>
    </xf>
    <xf numFmtId="0" fontId="51" fillId="0" borderId="42" xfId="0" applyFont="1" applyBorder="1" applyAlignment="1">
      <alignment horizontal="center" vertical="center"/>
    </xf>
    <xf numFmtId="0" fontId="51" fillId="0" borderId="41" xfId="0" applyFont="1" applyBorder="1" applyAlignment="1">
      <alignment horizontal="center" vertical="center"/>
    </xf>
    <xf numFmtId="0" fontId="51" fillId="0" borderId="65" xfId="0" applyFont="1" applyBorder="1" applyAlignment="1">
      <alignment horizontal="center" vertical="center" shrinkToFit="1"/>
    </xf>
    <xf numFmtId="0" fontId="51" fillId="0" borderId="51" xfId="0" applyFont="1" applyBorder="1" applyAlignment="1">
      <alignment horizontal="center" vertical="center" shrinkToFit="1"/>
    </xf>
    <xf numFmtId="0" fontId="51" fillId="0" borderId="52" xfId="0" applyFont="1" applyBorder="1" applyAlignment="1">
      <alignment horizontal="center" vertical="center" shrinkToFit="1"/>
    </xf>
    <xf numFmtId="0" fontId="51" fillId="0" borderId="52" xfId="0" applyFont="1" applyBorder="1" applyAlignment="1">
      <alignment horizontal="center" vertical="center"/>
    </xf>
    <xf numFmtId="0" fontId="51" fillId="0" borderId="65" xfId="0" applyFont="1" applyBorder="1" applyAlignment="1">
      <alignment horizontal="center" vertical="center"/>
    </xf>
    <xf numFmtId="0" fontId="51" fillId="0" borderId="66" xfId="0" applyFont="1" applyBorder="1" applyAlignment="1">
      <alignment horizontal="center" vertical="center"/>
    </xf>
    <xf numFmtId="0" fontId="51" fillId="0" borderId="67" xfId="0" applyFont="1" applyBorder="1" applyAlignment="1">
      <alignment horizontal="center" vertical="center"/>
    </xf>
    <xf numFmtId="0" fontId="51" fillId="0" borderId="18" xfId="0" applyFont="1" applyBorder="1">
      <alignment vertical="center"/>
    </xf>
    <xf numFmtId="0" fontId="0" fillId="0" borderId="51" xfId="0" applyBorder="1" applyAlignment="1">
      <alignment horizontal="center" vertical="center" shrinkToFit="1"/>
    </xf>
    <xf numFmtId="0" fontId="0" fillId="0" borderId="50" xfId="0" applyBorder="1" applyAlignment="1">
      <alignment horizontal="center" vertical="center" shrinkToFit="1"/>
    </xf>
    <xf numFmtId="0" fontId="0" fillId="0" borderId="52" xfId="0" applyBorder="1" applyAlignment="1">
      <alignment horizontal="center" vertical="center" shrinkToFit="1"/>
    </xf>
    <xf numFmtId="0" fontId="0" fillId="0" borderId="38" xfId="0" applyBorder="1" applyAlignment="1">
      <alignment horizontal="center" vertical="center" shrinkToFit="1"/>
    </xf>
    <xf numFmtId="0" fontId="55" fillId="0" borderId="0" xfId="0" applyFont="1" applyAlignment="1">
      <alignment horizontal="left" vertical="center" wrapText="1"/>
    </xf>
    <xf numFmtId="0" fontId="51" fillId="0" borderId="45" xfId="0" applyFont="1" applyBorder="1">
      <alignment vertical="center"/>
    </xf>
    <xf numFmtId="0" fontId="51" fillId="0" borderId="3" xfId="0" applyFont="1" applyBorder="1">
      <alignment vertical="center"/>
    </xf>
    <xf numFmtId="0" fontId="51" fillId="0" borderId="0" xfId="0" applyFont="1">
      <alignment vertical="center"/>
    </xf>
    <xf numFmtId="0" fontId="51" fillId="0" borderId="53" xfId="0" applyFont="1" applyBorder="1" applyAlignment="1">
      <alignment horizontal="center" vertical="center"/>
    </xf>
    <xf numFmtId="0" fontId="51" fillId="0" borderId="55" xfId="0" applyFont="1" applyBorder="1" applyAlignment="1">
      <alignment horizontal="center" vertical="center"/>
    </xf>
    <xf numFmtId="0" fontId="51" fillId="0" borderId="53" xfId="0" applyFont="1" applyBorder="1" applyAlignment="1">
      <alignment horizontal="center" vertical="center" shrinkToFit="1"/>
    </xf>
    <xf numFmtId="0" fontId="51" fillId="0" borderId="54" xfId="0" applyFont="1" applyBorder="1" applyAlignment="1">
      <alignment horizontal="center" vertical="center" shrinkToFit="1"/>
    </xf>
    <xf numFmtId="0" fontId="51" fillId="0" borderId="55" xfId="0" applyFont="1" applyBorder="1" applyAlignment="1">
      <alignment horizontal="center" vertical="center" shrinkToFit="1"/>
    </xf>
    <xf numFmtId="0" fontId="51" fillId="0" borderId="45" xfId="0" applyFont="1" applyBorder="1" applyAlignment="1">
      <alignment horizontal="center" vertical="center"/>
    </xf>
    <xf numFmtId="0" fontId="51" fillId="0" borderId="58" xfId="0" applyFont="1" applyBorder="1" applyAlignment="1">
      <alignment horizontal="center" vertical="center"/>
    </xf>
    <xf numFmtId="0" fontId="51" fillId="0" borderId="68" xfId="0" applyFont="1" applyBorder="1" applyAlignment="1">
      <alignment horizontal="center" vertical="center"/>
    </xf>
    <xf numFmtId="0" fontId="0" fillId="0" borderId="55" xfId="0" applyBorder="1" applyAlignment="1">
      <alignment horizontal="center" vertical="center" shrinkToFit="1"/>
    </xf>
    <xf numFmtId="0" fontId="0" fillId="14" borderId="34" xfId="0" applyFill="1" applyBorder="1" applyAlignment="1">
      <alignment horizontal="center" vertical="center"/>
    </xf>
    <xf numFmtId="0" fontId="0" fillId="14" borderId="17" xfId="0" applyFill="1" applyBorder="1" applyAlignment="1">
      <alignment horizontal="center" vertical="center"/>
    </xf>
    <xf numFmtId="0" fontId="0" fillId="14" borderId="31" xfId="0" applyFill="1" applyBorder="1" applyAlignment="1">
      <alignment horizontal="center" vertical="center"/>
    </xf>
    <xf numFmtId="0" fontId="26" fillId="21" borderId="36" xfId="0" applyFont="1" applyFill="1" applyBorder="1" applyAlignment="1">
      <alignment horizontal="center" vertical="center" wrapText="1"/>
    </xf>
    <xf numFmtId="0" fontId="35" fillId="21" borderId="176" xfId="0" applyFont="1" applyFill="1" applyBorder="1" applyAlignment="1">
      <alignment vertical="top" wrapText="1"/>
    </xf>
    <xf numFmtId="0" fontId="17" fillId="0" borderId="17" xfId="0" applyFont="1" applyBorder="1" applyAlignment="1">
      <alignment vertical="top" wrapText="1"/>
    </xf>
    <xf numFmtId="0" fontId="17" fillId="0" borderId="116" xfId="0" applyFont="1" applyBorder="1" applyAlignment="1">
      <alignment vertical="top" wrapText="1"/>
    </xf>
    <xf numFmtId="0" fontId="26" fillId="0" borderId="177" xfId="0" applyFont="1" applyBorder="1" applyAlignment="1">
      <alignment horizontal="center" vertical="center"/>
    </xf>
    <xf numFmtId="0" fontId="78" fillId="3" borderId="0" xfId="0" applyFont="1" applyFill="1" applyAlignment="1">
      <alignment horizontal="left" vertical="center"/>
    </xf>
    <xf numFmtId="0" fontId="38" fillId="0" borderId="0" xfId="0" applyFont="1" applyAlignment="1">
      <alignment horizontal="left" vertical="center"/>
    </xf>
    <xf numFmtId="0" fontId="3" fillId="3" borderId="0" xfId="0" applyFont="1" applyFill="1" applyBorder="1">
      <alignment vertical="center"/>
    </xf>
    <xf numFmtId="0" fontId="0" fillId="3" borderId="0" xfId="0" applyFill="1" applyBorder="1">
      <alignment vertical="center"/>
    </xf>
    <xf numFmtId="0" fontId="41" fillId="0" borderId="4" xfId="0" applyFont="1" applyBorder="1" applyAlignment="1">
      <alignment vertical="center"/>
    </xf>
    <xf numFmtId="0" fontId="0" fillId="0" borderId="5" xfId="0" applyBorder="1" applyAlignment="1">
      <alignment vertical="center"/>
    </xf>
    <xf numFmtId="0" fontId="42" fillId="0" borderId="3" xfId="0" applyFont="1" applyBorder="1" applyAlignment="1">
      <alignment wrapText="1"/>
    </xf>
    <xf numFmtId="0" fontId="28" fillId="0" borderId="3" xfId="0" applyFont="1" applyBorder="1" applyAlignment="1">
      <alignment wrapText="1"/>
    </xf>
    <xf numFmtId="0" fontId="3" fillId="0" borderId="86" xfId="0" applyFont="1" applyBorder="1" applyAlignment="1">
      <alignment vertical="center"/>
    </xf>
    <xf numFmtId="0" fontId="0" fillId="0" borderId="70" xfId="0" applyBorder="1" applyAlignment="1">
      <alignment vertical="center"/>
    </xf>
    <xf numFmtId="0" fontId="0" fillId="0" borderId="87" xfId="0" applyBorder="1" applyAlignment="1">
      <alignment vertical="center"/>
    </xf>
    <xf numFmtId="0" fontId="0" fillId="0" borderId="88" xfId="0" applyBorder="1" applyAlignment="1">
      <alignment vertical="center"/>
    </xf>
    <xf numFmtId="0" fontId="0" fillId="0" borderId="89" xfId="0" applyBorder="1" applyAlignment="1">
      <alignment vertical="center"/>
    </xf>
    <xf numFmtId="0" fontId="0" fillId="0" borderId="90" xfId="0" applyBorder="1" applyAlignment="1">
      <alignment vertical="center"/>
    </xf>
    <xf numFmtId="0" fontId="42" fillId="0" borderId="4" xfId="0" applyFont="1" applyBorder="1" applyAlignment="1">
      <alignment vertical="center"/>
    </xf>
    <xf numFmtId="0" fontId="28" fillId="0" borderId="10" xfId="0" applyFont="1" applyBorder="1" applyAlignment="1">
      <alignment vertical="center"/>
    </xf>
    <xf numFmtId="0" fontId="3" fillId="2" borderId="117" xfId="0" applyFont="1" applyFill="1" applyBorder="1" applyAlignment="1">
      <alignment horizontal="center" vertical="center"/>
    </xf>
    <xf numFmtId="0" fontId="0" fillId="2" borderId="118" xfId="0" applyFill="1" applyBorder="1" applyAlignment="1">
      <alignment horizontal="center" vertical="center"/>
    </xf>
    <xf numFmtId="0" fontId="0" fillId="2" borderId="46" xfId="0" applyFill="1" applyBorder="1" applyAlignment="1">
      <alignment horizontal="center" vertical="center"/>
    </xf>
    <xf numFmtId="0" fontId="42" fillId="0" borderId="40" xfId="0" applyFont="1" applyBorder="1" applyAlignment="1">
      <alignment vertical="center"/>
    </xf>
    <xf numFmtId="0" fontId="28" fillId="0" borderId="8" xfId="0" applyFont="1" applyBorder="1" applyAlignment="1">
      <alignment vertical="center"/>
    </xf>
    <xf numFmtId="0" fontId="0" fillId="0" borderId="39" xfId="0" applyBorder="1" applyAlignment="1">
      <alignment vertical="center"/>
    </xf>
    <xf numFmtId="0" fontId="41" fillId="0" borderId="40" xfId="0" applyFont="1" applyBorder="1" applyAlignment="1">
      <alignment vertical="center"/>
    </xf>
    <xf numFmtId="0" fontId="47" fillId="11" borderId="0" xfId="0" applyFont="1" applyFill="1" applyAlignment="1">
      <alignment horizontal="center" vertical="center"/>
    </xf>
    <xf numFmtId="0" fontId="48" fillId="11" borderId="0" xfId="0" applyFont="1" applyFill="1" applyAlignment="1">
      <alignment horizontal="center" vertical="center"/>
    </xf>
    <xf numFmtId="0" fontId="0" fillId="2" borderId="46" xfId="0" applyFill="1" applyBorder="1">
      <alignment vertical="center"/>
    </xf>
    <xf numFmtId="0" fontId="3" fillId="0" borderId="0" xfId="0" applyFont="1" applyAlignment="1">
      <alignment vertical="center" wrapText="1"/>
    </xf>
    <xf numFmtId="0" fontId="0" fillId="0" borderId="0" xfId="0" applyFont="1" applyAlignment="1">
      <alignment vertical="center" wrapText="1"/>
    </xf>
    <xf numFmtId="0" fontId="3" fillId="0" borderId="56" xfId="0" applyFont="1" applyBorder="1" applyAlignment="1">
      <alignment vertical="center"/>
    </xf>
    <xf numFmtId="0" fontId="0" fillId="0" borderId="50" xfId="0" applyBorder="1" applyAlignment="1">
      <alignment vertical="center"/>
    </xf>
    <xf numFmtId="0" fontId="0" fillId="0" borderId="74" xfId="0" applyBorder="1" applyAlignment="1">
      <alignment vertical="center"/>
    </xf>
    <xf numFmtId="0" fontId="46" fillId="0" borderId="0" xfId="0" applyFont="1" applyAlignment="1">
      <alignment horizontal="center" vertical="center"/>
    </xf>
    <xf numFmtId="0" fontId="15" fillId="0" borderId="0" xfId="0" applyFont="1" applyAlignment="1">
      <alignment horizontal="center" vertical="center"/>
    </xf>
    <xf numFmtId="0" fontId="42" fillId="14" borderId="0" xfId="0" applyFont="1" applyFill="1" applyAlignment="1">
      <alignment vertical="center"/>
    </xf>
    <xf numFmtId="0" fontId="0" fillId="14" borderId="0" xfId="0" applyFill="1" applyAlignment="1">
      <alignment vertical="center"/>
    </xf>
    <xf numFmtId="177" fontId="3" fillId="0" borderId="0" xfId="0" applyNumberFormat="1" applyFont="1" applyAlignment="1">
      <alignment vertical="center"/>
    </xf>
    <xf numFmtId="0" fontId="3" fillId="0" borderId="0" xfId="0" applyFont="1" applyAlignment="1">
      <alignment horizontal="right" vertical="center"/>
    </xf>
    <xf numFmtId="0" fontId="0" fillId="0" borderId="87" xfId="0" applyBorder="1" applyAlignment="1">
      <alignment vertical="top"/>
    </xf>
    <xf numFmtId="0" fontId="0" fillId="0" borderId="80" xfId="0" applyBorder="1" applyAlignment="1">
      <alignment vertical="top"/>
    </xf>
    <xf numFmtId="0" fontId="47" fillId="13" borderId="0" xfId="0" applyFont="1" applyFill="1" applyAlignment="1">
      <alignment horizontal="center" vertical="center"/>
    </xf>
    <xf numFmtId="0" fontId="48" fillId="13" borderId="0" xfId="0" applyFont="1" applyFill="1" applyAlignment="1">
      <alignment horizontal="center" vertical="center"/>
    </xf>
    <xf numFmtId="0" fontId="3" fillId="0" borderId="0" xfId="0" applyFont="1" applyAlignment="1">
      <alignment horizontal="center" vertical="center"/>
    </xf>
    <xf numFmtId="0" fontId="0" fillId="0" borderId="0" xfId="0" applyFont="1" applyAlignment="1">
      <alignment horizontal="center" vertical="center"/>
    </xf>
    <xf numFmtId="0" fontId="0" fillId="0" borderId="0" xfId="0" applyFont="1" applyAlignment="1">
      <alignment vertical="center"/>
    </xf>
    <xf numFmtId="0" fontId="5" fillId="0" borderId="62" xfId="0" applyFont="1" applyBorder="1" applyAlignment="1">
      <alignment horizontal="center" vertical="center"/>
    </xf>
    <xf numFmtId="0" fontId="5" fillId="0" borderId="62" xfId="0" applyFont="1" applyBorder="1" applyAlignment="1">
      <alignment horizontal="center" vertical="center" shrinkToFit="1"/>
    </xf>
    <xf numFmtId="0" fontId="5" fillId="0" borderId="65" xfId="0" applyFont="1" applyBorder="1" applyAlignment="1">
      <alignment horizontal="center" vertical="center"/>
    </xf>
    <xf numFmtId="0" fontId="5" fillId="0" borderId="51" xfId="0" applyFont="1"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5" fillId="0" borderId="62" xfId="0" applyFont="1" applyBorder="1" applyAlignment="1">
      <alignment horizontal="center" vertical="center" wrapText="1"/>
    </xf>
    <xf numFmtId="0" fontId="0" fillId="0" borderId="62" xfId="0" applyBorder="1" applyAlignment="1">
      <alignment horizontal="center" vertical="center" wrapText="1"/>
    </xf>
  </cellXfs>
  <cellStyles count="5">
    <cellStyle name="ハイパーリンク" xfId="4" builtinId="8"/>
    <cellStyle name="桁区切り" xfId="3" builtinId="6"/>
    <cellStyle name="桁区切り 2" xfId="2" xr:uid="{00000000-0005-0000-0000-000002000000}"/>
    <cellStyle name="標準" xfId="0" builtinId="0"/>
    <cellStyle name="標準 2" xfId="1" xr:uid="{00000000-0005-0000-0000-000004000000}"/>
  </cellStyles>
  <dxfs count="1144">
    <dxf>
      <font>
        <color rgb="FF9C0006"/>
      </font>
      <fill>
        <patternFill>
          <bgColor rgb="FFFFFF99"/>
        </patternFill>
      </fill>
    </dxf>
    <dxf>
      <font>
        <color theme="1"/>
      </font>
      <fill>
        <patternFill>
          <bgColor theme="5" tint="0.59996337778862885"/>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theme="5" tint="0.59996337778862885"/>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theme="1"/>
      </font>
      <fill>
        <patternFill>
          <bgColor rgb="FFFFFF99"/>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theme="1"/>
      </font>
      <fill>
        <patternFill>
          <bgColor theme="5" tint="0.59996337778862885"/>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theme="1"/>
      </font>
      <fill>
        <patternFill>
          <bgColor rgb="FFFFFF99"/>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theme="1"/>
      </font>
      <fill>
        <patternFill>
          <bgColor theme="5" tint="0.59996337778862885"/>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theme="1"/>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theme="5" tint="0.59996337778862885"/>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theme="1"/>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theme="5" tint="0.59996337778862885"/>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theme="5" tint="0.59996337778862885"/>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theme="1"/>
      </font>
      <fill>
        <patternFill>
          <bgColor rgb="FF66FF33"/>
        </patternFill>
      </fill>
    </dxf>
    <dxf>
      <font>
        <b/>
        <i val="0"/>
        <color rgb="FF0000FF"/>
      </font>
    </dxf>
    <dxf>
      <font>
        <color theme="1"/>
      </font>
      <fill>
        <patternFill>
          <bgColor rgb="FF66FF33"/>
        </patternFill>
      </fill>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theme="1"/>
      </font>
      <fill>
        <patternFill>
          <bgColor rgb="FF66FF33"/>
        </patternFill>
      </fill>
    </dxf>
    <dxf>
      <font>
        <b/>
        <i val="0"/>
        <color rgb="FF0000FF"/>
      </font>
    </dxf>
    <dxf>
      <fill>
        <patternFill>
          <bgColor rgb="FFFF0000"/>
        </patternFill>
      </fill>
    </dxf>
    <dxf>
      <font>
        <color theme="1"/>
      </font>
      <fill>
        <patternFill>
          <bgColor rgb="FF66FF33"/>
        </patternFill>
      </fill>
    </dxf>
    <dxf>
      <font>
        <b/>
        <i val="0"/>
        <color rgb="FF0000FF"/>
      </font>
    </dxf>
    <dxf>
      <fill>
        <patternFill>
          <bgColor rgb="FFFF0000"/>
        </patternFill>
      </fill>
    </dxf>
    <dxf>
      <font>
        <color rgb="FF9C0006"/>
      </font>
      <fill>
        <patternFill>
          <bgColor rgb="FFFFFF99"/>
        </patternFill>
      </fill>
    </dxf>
    <dxf>
      <font>
        <b/>
        <i val="0"/>
        <color rgb="FF0000FF"/>
      </font>
    </dxf>
    <dxf>
      <font>
        <b/>
        <i val="0"/>
        <color rgb="FF0000FF"/>
      </font>
    </dxf>
    <dxf>
      <font>
        <b/>
        <i val="0"/>
        <color rgb="FF0000FF"/>
      </font>
    </dxf>
    <dxf>
      <fill>
        <patternFill>
          <bgColor rgb="FFFFFF00"/>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99"/>
        </patternFill>
      </fill>
    </dxf>
    <dxf>
      <font>
        <b/>
        <i val="0"/>
        <color rgb="FFFF0000"/>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ill>
        <patternFill>
          <bgColor rgb="FFFFFF00"/>
        </patternFill>
      </fill>
    </dxf>
    <dxf>
      <font>
        <color theme="1"/>
      </font>
      <fill>
        <patternFill>
          <bgColor rgb="FF66FF33"/>
        </patternFill>
      </fill>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b/>
        <i val="0"/>
        <color rgb="FF0000FF"/>
      </font>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color rgb="FF9C0006"/>
      </font>
      <fill>
        <patternFill>
          <bgColor rgb="FFFFFF99"/>
        </patternFill>
      </fill>
    </dxf>
    <dxf>
      <font>
        <color rgb="FF9C0006"/>
      </font>
      <fill>
        <patternFill>
          <bgColor rgb="FFFFFF99"/>
        </patternFill>
      </fill>
    </dxf>
    <dxf>
      <font>
        <b/>
        <i val="0"/>
        <color rgb="FF0000FF"/>
      </font>
    </dxf>
    <dxf>
      <font>
        <b/>
        <i val="0"/>
        <color rgb="FF0000FF"/>
      </font>
    </dxf>
    <dxf>
      <font>
        <b/>
        <i val="0"/>
        <color rgb="FF0000FF"/>
      </font>
    </dxf>
    <dxf>
      <font>
        <b/>
        <i val="0"/>
        <color rgb="FF0000FF"/>
      </font>
    </dxf>
    <dxf>
      <fill>
        <patternFill>
          <bgColor rgb="FFFF0000"/>
        </patternFill>
      </fill>
    </dxf>
    <dxf>
      <font>
        <color rgb="FF9C0006"/>
      </font>
      <fill>
        <patternFill>
          <bgColor rgb="FFFFFF99"/>
        </patternFill>
      </fill>
    </dxf>
    <dxf>
      <font>
        <b/>
        <i val="0"/>
        <color rgb="FF0000FF"/>
      </font>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66"/>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ill>
        <patternFill>
          <bgColor rgb="FFFFFFCC"/>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theme="1"/>
      </font>
      <fill>
        <patternFill>
          <bgColor rgb="FFFFFF00"/>
        </patternFill>
      </fill>
    </dxf>
    <dxf>
      <font>
        <color theme="1"/>
      </font>
      <fill>
        <patternFill>
          <bgColor rgb="FFFFFF00"/>
        </patternFill>
      </fill>
    </dxf>
    <dxf>
      <font>
        <color theme="1"/>
      </font>
      <fill>
        <patternFill>
          <bgColor rgb="FFFFFF00"/>
        </patternFill>
      </fill>
    </dxf>
    <dxf>
      <font>
        <color theme="1"/>
      </font>
      <fill>
        <patternFill>
          <bgColor rgb="FFFFFF00"/>
        </patternFill>
      </fill>
    </dxf>
    <dxf>
      <font>
        <color theme="1"/>
      </font>
      <fill>
        <patternFill>
          <bgColor rgb="FFFFFF00"/>
        </patternFill>
      </fill>
    </dxf>
    <dxf>
      <font>
        <color theme="1"/>
      </font>
      <fill>
        <patternFill>
          <bgColor rgb="FFFFFF00"/>
        </patternFill>
      </fill>
    </dxf>
    <dxf>
      <font>
        <color theme="1"/>
      </font>
      <fill>
        <patternFill>
          <bgColor rgb="FFFFFF00"/>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
      <font>
        <color rgb="FF9C0006"/>
      </font>
      <fill>
        <patternFill>
          <bgColor rgb="FFFFFF99"/>
        </patternFill>
      </fill>
    </dxf>
  </dxfs>
  <tableStyles count="0" defaultTableStyle="TableStyleMedium2" defaultPivotStyle="PivotStyleLight16"/>
  <colors>
    <mruColors>
      <color rgb="FFFFFF99"/>
      <color rgb="FFFFFFCC"/>
      <color rgb="FF66FFFF"/>
      <color rgb="FFCCFF33"/>
      <color rgb="FF66FF66"/>
      <color rgb="FFFFCCFF"/>
      <color rgb="FFFF00FF"/>
      <color rgb="FF66FF33"/>
      <color rgb="FFFFCC99"/>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11</xdr:col>
      <xdr:colOff>262422</xdr:colOff>
      <xdr:row>1</xdr:row>
      <xdr:rowOff>330459</xdr:rowOff>
    </xdr:from>
    <xdr:to>
      <xdr:col>20</xdr:col>
      <xdr:colOff>58315</xdr:colOff>
      <xdr:row>7</xdr:row>
      <xdr:rowOff>279663</xdr:rowOff>
    </xdr:to>
    <xdr:sp macro="" textlink="">
      <xdr:nvSpPr>
        <xdr:cNvPr id="3" name="吹き出し: 四角形 2">
          <a:extLst>
            <a:ext uri="{FF2B5EF4-FFF2-40B4-BE49-F238E27FC236}">
              <a16:creationId xmlns:a16="http://schemas.microsoft.com/office/drawing/2014/main" id="{00000000-0008-0000-0000-000003000000}"/>
            </a:ext>
          </a:extLst>
        </xdr:cNvPr>
        <xdr:cNvSpPr/>
      </xdr:nvSpPr>
      <xdr:spPr>
        <a:xfrm>
          <a:off x="10506657" y="748393"/>
          <a:ext cx="3382347" cy="2524841"/>
        </a:xfrm>
        <a:prstGeom prst="wedgeRectCallout">
          <a:avLst>
            <a:gd name="adj1" fmla="val -109824"/>
            <a:gd name="adj2" fmla="val 31291"/>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600" b="1"/>
            <a:t>黄色セルに入力してください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106912</xdr:colOff>
      <xdr:row>0</xdr:row>
      <xdr:rowOff>398495</xdr:rowOff>
    </xdr:from>
    <xdr:to>
      <xdr:col>18</xdr:col>
      <xdr:colOff>301300</xdr:colOff>
      <xdr:row>6</xdr:row>
      <xdr:rowOff>444892</xdr:rowOff>
    </xdr:to>
    <xdr:sp macro="" textlink="">
      <xdr:nvSpPr>
        <xdr:cNvPr id="2" name="吹き出し: 四角形 1">
          <a:extLst>
            <a:ext uri="{FF2B5EF4-FFF2-40B4-BE49-F238E27FC236}">
              <a16:creationId xmlns:a16="http://schemas.microsoft.com/office/drawing/2014/main" id="{00000000-0008-0000-0100-000002000000}"/>
            </a:ext>
          </a:extLst>
        </xdr:cNvPr>
        <xdr:cNvSpPr/>
      </xdr:nvSpPr>
      <xdr:spPr>
        <a:xfrm>
          <a:off x="9952652" y="398495"/>
          <a:ext cx="3382347" cy="2524841"/>
        </a:xfrm>
        <a:prstGeom prst="wedgeRectCallout">
          <a:avLst>
            <a:gd name="adj1" fmla="val -109824"/>
            <a:gd name="adj2" fmla="val 31291"/>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600" b="1"/>
            <a:t>黄色セルに入力してください</a:t>
          </a:r>
        </a:p>
      </xdr:txBody>
    </xdr:sp>
    <xdr:clientData/>
  </xdr:twoCellAnchor>
  <xdr:twoCellAnchor>
    <xdr:from>
      <xdr:col>2</xdr:col>
      <xdr:colOff>272142</xdr:colOff>
      <xdr:row>0</xdr:row>
      <xdr:rowOff>97194</xdr:rowOff>
    </xdr:from>
    <xdr:to>
      <xdr:col>3</xdr:col>
      <xdr:colOff>787270</xdr:colOff>
      <xdr:row>1</xdr:row>
      <xdr:rowOff>68035</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2974132" y="97194"/>
          <a:ext cx="933061" cy="388775"/>
        </a:xfrm>
        <a:prstGeom prst="rect">
          <a:avLst/>
        </a:prstGeom>
        <a:solidFill>
          <a:srgbClr val="CCFF99"/>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rPr>
            <a:t>記入例</a:t>
          </a:r>
          <a:endParaRPr kumimoji="1" lang="en-US" altLang="ja-JP" sz="1100" b="1">
            <a:solidFill>
              <a:sysClr val="windowText" lastClr="000000"/>
            </a:solidFill>
          </a:endParaRPr>
        </a:p>
        <a:p>
          <a:pPr algn="ctr"/>
          <a:endParaRPr kumimoji="1" lang="ja-JP" altLang="en-US" sz="1100" b="1">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361950</xdr:colOff>
      <xdr:row>0</xdr:row>
      <xdr:rowOff>9525</xdr:rowOff>
    </xdr:from>
    <xdr:to>
      <xdr:col>5</xdr:col>
      <xdr:colOff>838200</xdr:colOff>
      <xdr:row>1</xdr:row>
      <xdr:rowOff>66675</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1276350" y="9525"/>
          <a:ext cx="1609725" cy="228600"/>
        </a:xfrm>
        <a:prstGeom prst="rect">
          <a:avLst/>
        </a:prstGeom>
        <a:solidFill>
          <a:schemeClr val="bg1">
            <a:lumMod val="95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a:solidFill>
                <a:schemeClr val="tx1"/>
              </a:solidFill>
            </a:rPr>
            <a:t>有機農業拡大加速化事業</a:t>
          </a:r>
        </a:p>
      </xdr:txBody>
    </xdr:sp>
    <xdr:clientData/>
  </xdr:twoCellAnchor>
  <mc:AlternateContent xmlns:mc="http://schemas.openxmlformats.org/markup-compatibility/2006">
    <mc:Choice xmlns:a14="http://schemas.microsoft.com/office/drawing/2010/main" Requires="a14">
      <xdr:twoCellAnchor editAs="oneCell">
        <xdr:from>
          <xdr:col>8</xdr:col>
          <xdr:colOff>123825</xdr:colOff>
          <xdr:row>24</xdr:row>
          <xdr:rowOff>28575</xdr:rowOff>
        </xdr:from>
        <xdr:to>
          <xdr:col>8</xdr:col>
          <xdr:colOff>371475</xdr:colOff>
          <xdr:row>24</xdr:row>
          <xdr:rowOff>190500</xdr:rowOff>
        </xdr:to>
        <xdr:sp macro="" textlink="">
          <xdr:nvSpPr>
            <xdr:cNvPr id="237576" name="Check Box 8" hidden="1">
              <a:extLst>
                <a:ext uri="{63B3BB69-23CF-44E3-9099-C40C66FF867C}">
                  <a14:compatExt spid="_x0000_s237576"/>
                </a:ext>
                <a:ext uri="{FF2B5EF4-FFF2-40B4-BE49-F238E27FC236}">
                  <a16:creationId xmlns:a16="http://schemas.microsoft.com/office/drawing/2014/main" id="{00000000-0008-0000-0200-000008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219075</xdr:colOff>
      <xdr:row>2</xdr:row>
      <xdr:rowOff>0</xdr:rowOff>
    </xdr:from>
    <xdr:to>
      <xdr:col>5</xdr:col>
      <xdr:colOff>66675</xdr:colOff>
      <xdr:row>2</xdr:row>
      <xdr:rowOff>219075</xdr:rowOff>
    </xdr:to>
    <xdr:sp macro="" textlink="">
      <xdr:nvSpPr>
        <xdr:cNvPr id="18" name="正方形/長方形 17">
          <a:extLst>
            <a:ext uri="{FF2B5EF4-FFF2-40B4-BE49-F238E27FC236}">
              <a16:creationId xmlns:a16="http://schemas.microsoft.com/office/drawing/2014/main" id="{00000000-0008-0000-0200-000012000000}"/>
            </a:ext>
          </a:extLst>
        </xdr:cNvPr>
        <xdr:cNvSpPr/>
      </xdr:nvSpPr>
      <xdr:spPr>
        <a:xfrm>
          <a:off x="390525" y="342900"/>
          <a:ext cx="1724025" cy="219075"/>
        </a:xfrm>
        <a:prstGeom prst="rect">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chemeClr val="tx1"/>
              </a:solidFill>
            </a:rPr>
            <a:t>【</a:t>
          </a:r>
          <a:r>
            <a:rPr kumimoji="1" lang="ja-JP" altLang="en-US" sz="1200">
              <a:solidFill>
                <a:schemeClr val="tx1"/>
              </a:solidFill>
            </a:rPr>
            <a:t>有機転換</a:t>
          </a:r>
          <a:r>
            <a:rPr kumimoji="1" lang="en-US" altLang="ja-JP" sz="1200">
              <a:solidFill>
                <a:schemeClr val="tx1"/>
              </a:solidFill>
            </a:rPr>
            <a:t>】</a:t>
          </a:r>
          <a:endParaRPr kumimoji="1" lang="ja-JP" altLang="en-US" sz="1200">
            <a:solidFill>
              <a:schemeClr val="tx1"/>
            </a:solidFill>
          </a:endParaRPr>
        </a:p>
      </xdr:txBody>
    </xdr:sp>
    <xdr:clientData/>
  </xdr:twoCellAnchor>
  <mc:AlternateContent xmlns:mc="http://schemas.openxmlformats.org/markup-compatibility/2006">
    <mc:Choice xmlns:a14="http://schemas.microsoft.com/office/drawing/2010/main" Requires="a14">
      <xdr:twoCellAnchor editAs="oneCell">
        <xdr:from>
          <xdr:col>8</xdr:col>
          <xdr:colOff>114300</xdr:colOff>
          <xdr:row>8</xdr:row>
          <xdr:rowOff>28575</xdr:rowOff>
        </xdr:from>
        <xdr:to>
          <xdr:col>8</xdr:col>
          <xdr:colOff>361950</xdr:colOff>
          <xdr:row>8</xdr:row>
          <xdr:rowOff>190500</xdr:rowOff>
        </xdr:to>
        <xdr:sp macro="" textlink="">
          <xdr:nvSpPr>
            <xdr:cNvPr id="237588" name="Check Box 20" hidden="1">
              <a:extLst>
                <a:ext uri="{63B3BB69-23CF-44E3-9099-C40C66FF867C}">
                  <a14:compatExt spid="_x0000_s237588"/>
                </a:ext>
                <a:ext uri="{FF2B5EF4-FFF2-40B4-BE49-F238E27FC236}">
                  <a16:creationId xmlns:a16="http://schemas.microsoft.com/office/drawing/2014/main" id="{00000000-0008-0000-0200-000014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24</xdr:row>
          <xdr:rowOff>28575</xdr:rowOff>
        </xdr:from>
        <xdr:to>
          <xdr:col>7</xdr:col>
          <xdr:colOff>371475</xdr:colOff>
          <xdr:row>24</xdr:row>
          <xdr:rowOff>190500</xdr:rowOff>
        </xdr:to>
        <xdr:sp macro="" textlink="">
          <xdr:nvSpPr>
            <xdr:cNvPr id="237604" name="Check Box 36" hidden="1">
              <a:extLst>
                <a:ext uri="{63B3BB69-23CF-44E3-9099-C40C66FF867C}">
                  <a14:compatExt spid="_x0000_s237604"/>
                </a:ext>
                <a:ext uri="{FF2B5EF4-FFF2-40B4-BE49-F238E27FC236}">
                  <a16:creationId xmlns:a16="http://schemas.microsoft.com/office/drawing/2014/main" id="{00000000-0008-0000-0200-000024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8</xdr:row>
          <xdr:rowOff>28575</xdr:rowOff>
        </xdr:from>
        <xdr:to>
          <xdr:col>7</xdr:col>
          <xdr:colOff>361950</xdr:colOff>
          <xdr:row>8</xdr:row>
          <xdr:rowOff>190500</xdr:rowOff>
        </xdr:to>
        <xdr:sp macro="" textlink="">
          <xdr:nvSpPr>
            <xdr:cNvPr id="237611" name="Check Box 43" hidden="1">
              <a:extLst>
                <a:ext uri="{63B3BB69-23CF-44E3-9099-C40C66FF867C}">
                  <a14:compatExt spid="_x0000_s237611"/>
                </a:ext>
                <a:ext uri="{FF2B5EF4-FFF2-40B4-BE49-F238E27FC236}">
                  <a16:creationId xmlns:a16="http://schemas.microsoft.com/office/drawing/2014/main" id="{00000000-0008-0000-0200-00002B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25</xdr:row>
          <xdr:rowOff>28575</xdr:rowOff>
        </xdr:from>
        <xdr:to>
          <xdr:col>8</xdr:col>
          <xdr:colOff>371475</xdr:colOff>
          <xdr:row>25</xdr:row>
          <xdr:rowOff>190500</xdr:rowOff>
        </xdr:to>
        <xdr:sp macro="" textlink="">
          <xdr:nvSpPr>
            <xdr:cNvPr id="237625" name="Check Box 57" hidden="1">
              <a:extLst>
                <a:ext uri="{63B3BB69-23CF-44E3-9099-C40C66FF867C}">
                  <a14:compatExt spid="_x0000_s237625"/>
                </a:ext>
                <a:ext uri="{FF2B5EF4-FFF2-40B4-BE49-F238E27FC236}">
                  <a16:creationId xmlns:a16="http://schemas.microsoft.com/office/drawing/2014/main" id="{00000000-0008-0000-0200-000039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25</xdr:row>
          <xdr:rowOff>28575</xdr:rowOff>
        </xdr:from>
        <xdr:to>
          <xdr:col>7</xdr:col>
          <xdr:colOff>371475</xdr:colOff>
          <xdr:row>25</xdr:row>
          <xdr:rowOff>190500</xdr:rowOff>
        </xdr:to>
        <xdr:sp macro="" textlink="">
          <xdr:nvSpPr>
            <xdr:cNvPr id="237626" name="Check Box 58" hidden="1">
              <a:extLst>
                <a:ext uri="{63B3BB69-23CF-44E3-9099-C40C66FF867C}">
                  <a14:compatExt spid="_x0000_s237626"/>
                </a:ext>
                <a:ext uri="{FF2B5EF4-FFF2-40B4-BE49-F238E27FC236}">
                  <a16:creationId xmlns:a16="http://schemas.microsoft.com/office/drawing/2014/main" id="{00000000-0008-0000-0200-00003A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26</xdr:row>
          <xdr:rowOff>28575</xdr:rowOff>
        </xdr:from>
        <xdr:to>
          <xdr:col>8</xdr:col>
          <xdr:colOff>371475</xdr:colOff>
          <xdr:row>26</xdr:row>
          <xdr:rowOff>190500</xdr:rowOff>
        </xdr:to>
        <xdr:sp macro="" textlink="">
          <xdr:nvSpPr>
            <xdr:cNvPr id="237627" name="Check Box 59" hidden="1">
              <a:extLst>
                <a:ext uri="{63B3BB69-23CF-44E3-9099-C40C66FF867C}">
                  <a14:compatExt spid="_x0000_s237627"/>
                </a:ext>
                <a:ext uri="{FF2B5EF4-FFF2-40B4-BE49-F238E27FC236}">
                  <a16:creationId xmlns:a16="http://schemas.microsoft.com/office/drawing/2014/main" id="{00000000-0008-0000-0200-00003B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26</xdr:row>
          <xdr:rowOff>28575</xdr:rowOff>
        </xdr:from>
        <xdr:to>
          <xdr:col>7</xdr:col>
          <xdr:colOff>371475</xdr:colOff>
          <xdr:row>26</xdr:row>
          <xdr:rowOff>190500</xdr:rowOff>
        </xdr:to>
        <xdr:sp macro="" textlink="">
          <xdr:nvSpPr>
            <xdr:cNvPr id="237628" name="Check Box 60" hidden="1">
              <a:extLst>
                <a:ext uri="{63B3BB69-23CF-44E3-9099-C40C66FF867C}">
                  <a14:compatExt spid="_x0000_s237628"/>
                </a:ext>
                <a:ext uri="{FF2B5EF4-FFF2-40B4-BE49-F238E27FC236}">
                  <a16:creationId xmlns:a16="http://schemas.microsoft.com/office/drawing/2014/main" id="{00000000-0008-0000-0200-00003C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27</xdr:row>
          <xdr:rowOff>28575</xdr:rowOff>
        </xdr:from>
        <xdr:to>
          <xdr:col>8</xdr:col>
          <xdr:colOff>371475</xdr:colOff>
          <xdr:row>27</xdr:row>
          <xdr:rowOff>190500</xdr:rowOff>
        </xdr:to>
        <xdr:sp macro="" textlink="">
          <xdr:nvSpPr>
            <xdr:cNvPr id="237629" name="Check Box 61" hidden="1">
              <a:extLst>
                <a:ext uri="{63B3BB69-23CF-44E3-9099-C40C66FF867C}">
                  <a14:compatExt spid="_x0000_s237629"/>
                </a:ext>
                <a:ext uri="{FF2B5EF4-FFF2-40B4-BE49-F238E27FC236}">
                  <a16:creationId xmlns:a16="http://schemas.microsoft.com/office/drawing/2014/main" id="{00000000-0008-0000-0200-00003D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27</xdr:row>
          <xdr:rowOff>28575</xdr:rowOff>
        </xdr:from>
        <xdr:to>
          <xdr:col>7</xdr:col>
          <xdr:colOff>371475</xdr:colOff>
          <xdr:row>27</xdr:row>
          <xdr:rowOff>190500</xdr:rowOff>
        </xdr:to>
        <xdr:sp macro="" textlink="">
          <xdr:nvSpPr>
            <xdr:cNvPr id="237630" name="Check Box 62" hidden="1">
              <a:extLst>
                <a:ext uri="{63B3BB69-23CF-44E3-9099-C40C66FF867C}">
                  <a14:compatExt spid="_x0000_s237630"/>
                </a:ext>
                <a:ext uri="{FF2B5EF4-FFF2-40B4-BE49-F238E27FC236}">
                  <a16:creationId xmlns:a16="http://schemas.microsoft.com/office/drawing/2014/main" id="{00000000-0008-0000-0200-00003E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28</xdr:row>
          <xdr:rowOff>28575</xdr:rowOff>
        </xdr:from>
        <xdr:to>
          <xdr:col>8</xdr:col>
          <xdr:colOff>371475</xdr:colOff>
          <xdr:row>28</xdr:row>
          <xdr:rowOff>190500</xdr:rowOff>
        </xdr:to>
        <xdr:sp macro="" textlink="">
          <xdr:nvSpPr>
            <xdr:cNvPr id="237631" name="Check Box 63" hidden="1">
              <a:extLst>
                <a:ext uri="{63B3BB69-23CF-44E3-9099-C40C66FF867C}">
                  <a14:compatExt spid="_x0000_s237631"/>
                </a:ext>
                <a:ext uri="{FF2B5EF4-FFF2-40B4-BE49-F238E27FC236}">
                  <a16:creationId xmlns:a16="http://schemas.microsoft.com/office/drawing/2014/main" id="{00000000-0008-0000-0200-00003F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28</xdr:row>
          <xdr:rowOff>28575</xdr:rowOff>
        </xdr:from>
        <xdr:to>
          <xdr:col>7</xdr:col>
          <xdr:colOff>371475</xdr:colOff>
          <xdr:row>28</xdr:row>
          <xdr:rowOff>190500</xdr:rowOff>
        </xdr:to>
        <xdr:sp macro="" textlink="">
          <xdr:nvSpPr>
            <xdr:cNvPr id="237632" name="Check Box 64" hidden="1">
              <a:extLst>
                <a:ext uri="{63B3BB69-23CF-44E3-9099-C40C66FF867C}">
                  <a14:compatExt spid="_x0000_s237632"/>
                </a:ext>
                <a:ext uri="{FF2B5EF4-FFF2-40B4-BE49-F238E27FC236}">
                  <a16:creationId xmlns:a16="http://schemas.microsoft.com/office/drawing/2014/main" id="{00000000-0008-0000-0200-000040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29</xdr:row>
          <xdr:rowOff>28575</xdr:rowOff>
        </xdr:from>
        <xdr:to>
          <xdr:col>8</xdr:col>
          <xdr:colOff>371475</xdr:colOff>
          <xdr:row>29</xdr:row>
          <xdr:rowOff>190500</xdr:rowOff>
        </xdr:to>
        <xdr:sp macro="" textlink="">
          <xdr:nvSpPr>
            <xdr:cNvPr id="237633" name="Check Box 65" hidden="1">
              <a:extLst>
                <a:ext uri="{63B3BB69-23CF-44E3-9099-C40C66FF867C}">
                  <a14:compatExt spid="_x0000_s237633"/>
                </a:ext>
                <a:ext uri="{FF2B5EF4-FFF2-40B4-BE49-F238E27FC236}">
                  <a16:creationId xmlns:a16="http://schemas.microsoft.com/office/drawing/2014/main" id="{00000000-0008-0000-0200-000041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29</xdr:row>
          <xdr:rowOff>28575</xdr:rowOff>
        </xdr:from>
        <xdr:to>
          <xdr:col>7</xdr:col>
          <xdr:colOff>371475</xdr:colOff>
          <xdr:row>29</xdr:row>
          <xdr:rowOff>190500</xdr:rowOff>
        </xdr:to>
        <xdr:sp macro="" textlink="">
          <xdr:nvSpPr>
            <xdr:cNvPr id="237634" name="Check Box 66" hidden="1">
              <a:extLst>
                <a:ext uri="{63B3BB69-23CF-44E3-9099-C40C66FF867C}">
                  <a14:compatExt spid="_x0000_s237634"/>
                </a:ext>
                <a:ext uri="{FF2B5EF4-FFF2-40B4-BE49-F238E27FC236}">
                  <a16:creationId xmlns:a16="http://schemas.microsoft.com/office/drawing/2014/main" id="{00000000-0008-0000-0200-000042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30</xdr:row>
          <xdr:rowOff>28575</xdr:rowOff>
        </xdr:from>
        <xdr:to>
          <xdr:col>8</xdr:col>
          <xdr:colOff>371475</xdr:colOff>
          <xdr:row>30</xdr:row>
          <xdr:rowOff>190500</xdr:rowOff>
        </xdr:to>
        <xdr:sp macro="" textlink="">
          <xdr:nvSpPr>
            <xdr:cNvPr id="237635" name="Check Box 67" hidden="1">
              <a:extLst>
                <a:ext uri="{63B3BB69-23CF-44E3-9099-C40C66FF867C}">
                  <a14:compatExt spid="_x0000_s237635"/>
                </a:ext>
                <a:ext uri="{FF2B5EF4-FFF2-40B4-BE49-F238E27FC236}">
                  <a16:creationId xmlns:a16="http://schemas.microsoft.com/office/drawing/2014/main" id="{00000000-0008-0000-0200-000043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30</xdr:row>
          <xdr:rowOff>28575</xdr:rowOff>
        </xdr:from>
        <xdr:to>
          <xdr:col>7</xdr:col>
          <xdr:colOff>371475</xdr:colOff>
          <xdr:row>30</xdr:row>
          <xdr:rowOff>190500</xdr:rowOff>
        </xdr:to>
        <xdr:sp macro="" textlink="">
          <xdr:nvSpPr>
            <xdr:cNvPr id="237636" name="Check Box 68" hidden="1">
              <a:extLst>
                <a:ext uri="{63B3BB69-23CF-44E3-9099-C40C66FF867C}">
                  <a14:compatExt spid="_x0000_s237636"/>
                </a:ext>
                <a:ext uri="{FF2B5EF4-FFF2-40B4-BE49-F238E27FC236}">
                  <a16:creationId xmlns:a16="http://schemas.microsoft.com/office/drawing/2014/main" id="{00000000-0008-0000-0200-000044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31</xdr:row>
          <xdr:rowOff>28575</xdr:rowOff>
        </xdr:from>
        <xdr:to>
          <xdr:col>8</xdr:col>
          <xdr:colOff>371475</xdr:colOff>
          <xdr:row>31</xdr:row>
          <xdr:rowOff>190500</xdr:rowOff>
        </xdr:to>
        <xdr:sp macro="" textlink="">
          <xdr:nvSpPr>
            <xdr:cNvPr id="237637" name="Check Box 69" hidden="1">
              <a:extLst>
                <a:ext uri="{63B3BB69-23CF-44E3-9099-C40C66FF867C}">
                  <a14:compatExt spid="_x0000_s237637"/>
                </a:ext>
                <a:ext uri="{FF2B5EF4-FFF2-40B4-BE49-F238E27FC236}">
                  <a16:creationId xmlns:a16="http://schemas.microsoft.com/office/drawing/2014/main" id="{00000000-0008-0000-0200-000045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123825</xdr:colOff>
          <xdr:row>31</xdr:row>
          <xdr:rowOff>28575</xdr:rowOff>
        </xdr:from>
        <xdr:to>
          <xdr:col>7</xdr:col>
          <xdr:colOff>371475</xdr:colOff>
          <xdr:row>31</xdr:row>
          <xdr:rowOff>190500</xdr:rowOff>
        </xdr:to>
        <xdr:sp macro="" textlink="">
          <xdr:nvSpPr>
            <xdr:cNvPr id="237638" name="Check Box 70" hidden="1">
              <a:extLst>
                <a:ext uri="{63B3BB69-23CF-44E3-9099-C40C66FF867C}">
                  <a14:compatExt spid="_x0000_s237638"/>
                </a:ext>
                <a:ext uri="{FF2B5EF4-FFF2-40B4-BE49-F238E27FC236}">
                  <a16:creationId xmlns:a16="http://schemas.microsoft.com/office/drawing/2014/main" id="{00000000-0008-0000-0200-000046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9</xdr:row>
          <xdr:rowOff>28575</xdr:rowOff>
        </xdr:from>
        <xdr:to>
          <xdr:col>8</xdr:col>
          <xdr:colOff>361950</xdr:colOff>
          <xdr:row>9</xdr:row>
          <xdr:rowOff>190500</xdr:rowOff>
        </xdr:to>
        <xdr:sp macro="" textlink="">
          <xdr:nvSpPr>
            <xdr:cNvPr id="237639" name="Check Box 71" hidden="1">
              <a:extLst>
                <a:ext uri="{63B3BB69-23CF-44E3-9099-C40C66FF867C}">
                  <a14:compatExt spid="_x0000_s237639"/>
                </a:ext>
                <a:ext uri="{FF2B5EF4-FFF2-40B4-BE49-F238E27FC236}">
                  <a16:creationId xmlns:a16="http://schemas.microsoft.com/office/drawing/2014/main" id="{00000000-0008-0000-0200-000047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9</xdr:row>
          <xdr:rowOff>28575</xdr:rowOff>
        </xdr:from>
        <xdr:to>
          <xdr:col>7</xdr:col>
          <xdr:colOff>361950</xdr:colOff>
          <xdr:row>9</xdr:row>
          <xdr:rowOff>190500</xdr:rowOff>
        </xdr:to>
        <xdr:sp macro="" textlink="">
          <xdr:nvSpPr>
            <xdr:cNvPr id="237640" name="Check Box 72" hidden="1">
              <a:extLst>
                <a:ext uri="{63B3BB69-23CF-44E3-9099-C40C66FF867C}">
                  <a14:compatExt spid="_x0000_s237640"/>
                </a:ext>
                <a:ext uri="{FF2B5EF4-FFF2-40B4-BE49-F238E27FC236}">
                  <a16:creationId xmlns:a16="http://schemas.microsoft.com/office/drawing/2014/main" id="{00000000-0008-0000-0200-000048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10</xdr:row>
          <xdr:rowOff>28575</xdr:rowOff>
        </xdr:from>
        <xdr:to>
          <xdr:col>8</xdr:col>
          <xdr:colOff>361950</xdr:colOff>
          <xdr:row>10</xdr:row>
          <xdr:rowOff>190500</xdr:rowOff>
        </xdr:to>
        <xdr:sp macro="" textlink="">
          <xdr:nvSpPr>
            <xdr:cNvPr id="237641" name="Check Box 73" hidden="1">
              <a:extLst>
                <a:ext uri="{63B3BB69-23CF-44E3-9099-C40C66FF867C}">
                  <a14:compatExt spid="_x0000_s237641"/>
                </a:ext>
                <a:ext uri="{FF2B5EF4-FFF2-40B4-BE49-F238E27FC236}">
                  <a16:creationId xmlns:a16="http://schemas.microsoft.com/office/drawing/2014/main" id="{00000000-0008-0000-0200-000049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10</xdr:row>
          <xdr:rowOff>28575</xdr:rowOff>
        </xdr:from>
        <xdr:to>
          <xdr:col>7</xdr:col>
          <xdr:colOff>361950</xdr:colOff>
          <xdr:row>10</xdr:row>
          <xdr:rowOff>190500</xdr:rowOff>
        </xdr:to>
        <xdr:sp macro="" textlink="">
          <xdr:nvSpPr>
            <xdr:cNvPr id="237642" name="Check Box 74" hidden="1">
              <a:extLst>
                <a:ext uri="{63B3BB69-23CF-44E3-9099-C40C66FF867C}">
                  <a14:compatExt spid="_x0000_s237642"/>
                </a:ext>
                <a:ext uri="{FF2B5EF4-FFF2-40B4-BE49-F238E27FC236}">
                  <a16:creationId xmlns:a16="http://schemas.microsoft.com/office/drawing/2014/main" id="{00000000-0008-0000-0200-00004A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11</xdr:row>
          <xdr:rowOff>28575</xdr:rowOff>
        </xdr:from>
        <xdr:to>
          <xdr:col>8</xdr:col>
          <xdr:colOff>361950</xdr:colOff>
          <xdr:row>11</xdr:row>
          <xdr:rowOff>190500</xdr:rowOff>
        </xdr:to>
        <xdr:sp macro="" textlink="">
          <xdr:nvSpPr>
            <xdr:cNvPr id="237643" name="Check Box 75" hidden="1">
              <a:extLst>
                <a:ext uri="{63B3BB69-23CF-44E3-9099-C40C66FF867C}">
                  <a14:compatExt spid="_x0000_s237643"/>
                </a:ext>
                <a:ext uri="{FF2B5EF4-FFF2-40B4-BE49-F238E27FC236}">
                  <a16:creationId xmlns:a16="http://schemas.microsoft.com/office/drawing/2014/main" id="{00000000-0008-0000-0200-00004B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11</xdr:row>
          <xdr:rowOff>28575</xdr:rowOff>
        </xdr:from>
        <xdr:to>
          <xdr:col>7</xdr:col>
          <xdr:colOff>361950</xdr:colOff>
          <xdr:row>11</xdr:row>
          <xdr:rowOff>190500</xdr:rowOff>
        </xdr:to>
        <xdr:sp macro="" textlink="">
          <xdr:nvSpPr>
            <xdr:cNvPr id="237644" name="Check Box 76" hidden="1">
              <a:extLst>
                <a:ext uri="{63B3BB69-23CF-44E3-9099-C40C66FF867C}">
                  <a14:compatExt spid="_x0000_s237644"/>
                </a:ext>
                <a:ext uri="{FF2B5EF4-FFF2-40B4-BE49-F238E27FC236}">
                  <a16:creationId xmlns:a16="http://schemas.microsoft.com/office/drawing/2014/main" id="{00000000-0008-0000-0200-00004C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12</xdr:row>
          <xdr:rowOff>28575</xdr:rowOff>
        </xdr:from>
        <xdr:to>
          <xdr:col>8</xdr:col>
          <xdr:colOff>361950</xdr:colOff>
          <xdr:row>12</xdr:row>
          <xdr:rowOff>190500</xdr:rowOff>
        </xdr:to>
        <xdr:sp macro="" textlink="">
          <xdr:nvSpPr>
            <xdr:cNvPr id="237645" name="Check Box 77" hidden="1">
              <a:extLst>
                <a:ext uri="{63B3BB69-23CF-44E3-9099-C40C66FF867C}">
                  <a14:compatExt spid="_x0000_s237645"/>
                </a:ext>
                <a:ext uri="{FF2B5EF4-FFF2-40B4-BE49-F238E27FC236}">
                  <a16:creationId xmlns:a16="http://schemas.microsoft.com/office/drawing/2014/main" id="{00000000-0008-0000-0200-00004D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12</xdr:row>
          <xdr:rowOff>28575</xdr:rowOff>
        </xdr:from>
        <xdr:to>
          <xdr:col>7</xdr:col>
          <xdr:colOff>361950</xdr:colOff>
          <xdr:row>12</xdr:row>
          <xdr:rowOff>190500</xdr:rowOff>
        </xdr:to>
        <xdr:sp macro="" textlink="">
          <xdr:nvSpPr>
            <xdr:cNvPr id="237646" name="Check Box 78" hidden="1">
              <a:extLst>
                <a:ext uri="{63B3BB69-23CF-44E3-9099-C40C66FF867C}">
                  <a14:compatExt spid="_x0000_s237646"/>
                </a:ext>
                <a:ext uri="{FF2B5EF4-FFF2-40B4-BE49-F238E27FC236}">
                  <a16:creationId xmlns:a16="http://schemas.microsoft.com/office/drawing/2014/main" id="{00000000-0008-0000-0200-00004E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13</xdr:row>
          <xdr:rowOff>28575</xdr:rowOff>
        </xdr:from>
        <xdr:to>
          <xdr:col>8</xdr:col>
          <xdr:colOff>361950</xdr:colOff>
          <xdr:row>13</xdr:row>
          <xdr:rowOff>190500</xdr:rowOff>
        </xdr:to>
        <xdr:sp macro="" textlink="">
          <xdr:nvSpPr>
            <xdr:cNvPr id="237647" name="Check Box 79" hidden="1">
              <a:extLst>
                <a:ext uri="{63B3BB69-23CF-44E3-9099-C40C66FF867C}">
                  <a14:compatExt spid="_x0000_s237647"/>
                </a:ext>
                <a:ext uri="{FF2B5EF4-FFF2-40B4-BE49-F238E27FC236}">
                  <a16:creationId xmlns:a16="http://schemas.microsoft.com/office/drawing/2014/main" id="{00000000-0008-0000-0200-00004F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13</xdr:row>
          <xdr:rowOff>28575</xdr:rowOff>
        </xdr:from>
        <xdr:to>
          <xdr:col>7</xdr:col>
          <xdr:colOff>361950</xdr:colOff>
          <xdr:row>13</xdr:row>
          <xdr:rowOff>190500</xdr:rowOff>
        </xdr:to>
        <xdr:sp macro="" textlink="">
          <xdr:nvSpPr>
            <xdr:cNvPr id="237648" name="Check Box 80" hidden="1">
              <a:extLst>
                <a:ext uri="{63B3BB69-23CF-44E3-9099-C40C66FF867C}">
                  <a14:compatExt spid="_x0000_s237648"/>
                </a:ext>
                <a:ext uri="{FF2B5EF4-FFF2-40B4-BE49-F238E27FC236}">
                  <a16:creationId xmlns:a16="http://schemas.microsoft.com/office/drawing/2014/main" id="{00000000-0008-0000-0200-000050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14</xdr:row>
          <xdr:rowOff>28575</xdr:rowOff>
        </xdr:from>
        <xdr:to>
          <xdr:col>8</xdr:col>
          <xdr:colOff>361950</xdr:colOff>
          <xdr:row>14</xdr:row>
          <xdr:rowOff>190500</xdr:rowOff>
        </xdr:to>
        <xdr:sp macro="" textlink="">
          <xdr:nvSpPr>
            <xdr:cNvPr id="237649" name="Check Box 81" hidden="1">
              <a:extLst>
                <a:ext uri="{63B3BB69-23CF-44E3-9099-C40C66FF867C}">
                  <a14:compatExt spid="_x0000_s237649"/>
                </a:ext>
                <a:ext uri="{FF2B5EF4-FFF2-40B4-BE49-F238E27FC236}">
                  <a16:creationId xmlns:a16="http://schemas.microsoft.com/office/drawing/2014/main" id="{00000000-0008-0000-0200-000051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14</xdr:row>
          <xdr:rowOff>28575</xdr:rowOff>
        </xdr:from>
        <xdr:to>
          <xdr:col>7</xdr:col>
          <xdr:colOff>361950</xdr:colOff>
          <xdr:row>14</xdr:row>
          <xdr:rowOff>190500</xdr:rowOff>
        </xdr:to>
        <xdr:sp macro="" textlink="">
          <xdr:nvSpPr>
            <xdr:cNvPr id="237650" name="Check Box 82" hidden="1">
              <a:extLst>
                <a:ext uri="{63B3BB69-23CF-44E3-9099-C40C66FF867C}">
                  <a14:compatExt spid="_x0000_s237650"/>
                </a:ext>
                <a:ext uri="{FF2B5EF4-FFF2-40B4-BE49-F238E27FC236}">
                  <a16:creationId xmlns:a16="http://schemas.microsoft.com/office/drawing/2014/main" id="{00000000-0008-0000-0200-000052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15</xdr:row>
          <xdr:rowOff>28575</xdr:rowOff>
        </xdr:from>
        <xdr:to>
          <xdr:col>8</xdr:col>
          <xdr:colOff>361950</xdr:colOff>
          <xdr:row>15</xdr:row>
          <xdr:rowOff>190500</xdr:rowOff>
        </xdr:to>
        <xdr:sp macro="" textlink="">
          <xdr:nvSpPr>
            <xdr:cNvPr id="237651" name="Check Box 83" hidden="1">
              <a:extLst>
                <a:ext uri="{63B3BB69-23CF-44E3-9099-C40C66FF867C}">
                  <a14:compatExt spid="_x0000_s237651"/>
                </a:ext>
                <a:ext uri="{FF2B5EF4-FFF2-40B4-BE49-F238E27FC236}">
                  <a16:creationId xmlns:a16="http://schemas.microsoft.com/office/drawing/2014/main" id="{00000000-0008-0000-0200-000053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15</xdr:row>
          <xdr:rowOff>28575</xdr:rowOff>
        </xdr:from>
        <xdr:to>
          <xdr:col>7</xdr:col>
          <xdr:colOff>361950</xdr:colOff>
          <xdr:row>15</xdr:row>
          <xdr:rowOff>190500</xdr:rowOff>
        </xdr:to>
        <xdr:sp macro="" textlink="">
          <xdr:nvSpPr>
            <xdr:cNvPr id="237652" name="Check Box 84" hidden="1">
              <a:extLst>
                <a:ext uri="{63B3BB69-23CF-44E3-9099-C40C66FF867C}">
                  <a14:compatExt spid="_x0000_s237652"/>
                </a:ext>
                <a:ext uri="{FF2B5EF4-FFF2-40B4-BE49-F238E27FC236}">
                  <a16:creationId xmlns:a16="http://schemas.microsoft.com/office/drawing/2014/main" id="{00000000-0008-0000-0200-000054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16</xdr:row>
          <xdr:rowOff>28575</xdr:rowOff>
        </xdr:from>
        <xdr:to>
          <xdr:col>8</xdr:col>
          <xdr:colOff>361950</xdr:colOff>
          <xdr:row>16</xdr:row>
          <xdr:rowOff>190500</xdr:rowOff>
        </xdr:to>
        <xdr:sp macro="" textlink="">
          <xdr:nvSpPr>
            <xdr:cNvPr id="237653" name="Check Box 85" hidden="1">
              <a:extLst>
                <a:ext uri="{63B3BB69-23CF-44E3-9099-C40C66FF867C}">
                  <a14:compatExt spid="_x0000_s237653"/>
                </a:ext>
                <a:ext uri="{FF2B5EF4-FFF2-40B4-BE49-F238E27FC236}">
                  <a16:creationId xmlns:a16="http://schemas.microsoft.com/office/drawing/2014/main" id="{00000000-0008-0000-0200-000055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16</xdr:row>
          <xdr:rowOff>28575</xdr:rowOff>
        </xdr:from>
        <xdr:to>
          <xdr:col>7</xdr:col>
          <xdr:colOff>361950</xdr:colOff>
          <xdr:row>16</xdr:row>
          <xdr:rowOff>190500</xdr:rowOff>
        </xdr:to>
        <xdr:sp macro="" textlink="">
          <xdr:nvSpPr>
            <xdr:cNvPr id="237654" name="Check Box 86" hidden="1">
              <a:extLst>
                <a:ext uri="{63B3BB69-23CF-44E3-9099-C40C66FF867C}">
                  <a14:compatExt spid="_x0000_s237654"/>
                </a:ext>
                <a:ext uri="{FF2B5EF4-FFF2-40B4-BE49-F238E27FC236}">
                  <a16:creationId xmlns:a16="http://schemas.microsoft.com/office/drawing/2014/main" id="{00000000-0008-0000-0200-000056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17</xdr:row>
          <xdr:rowOff>28575</xdr:rowOff>
        </xdr:from>
        <xdr:to>
          <xdr:col>8</xdr:col>
          <xdr:colOff>361950</xdr:colOff>
          <xdr:row>17</xdr:row>
          <xdr:rowOff>190500</xdr:rowOff>
        </xdr:to>
        <xdr:sp macro="" textlink="">
          <xdr:nvSpPr>
            <xdr:cNvPr id="237655" name="Check Box 87" hidden="1">
              <a:extLst>
                <a:ext uri="{63B3BB69-23CF-44E3-9099-C40C66FF867C}">
                  <a14:compatExt spid="_x0000_s237655"/>
                </a:ext>
                <a:ext uri="{FF2B5EF4-FFF2-40B4-BE49-F238E27FC236}">
                  <a16:creationId xmlns:a16="http://schemas.microsoft.com/office/drawing/2014/main" id="{00000000-0008-0000-0200-000057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17</xdr:row>
          <xdr:rowOff>28575</xdr:rowOff>
        </xdr:from>
        <xdr:to>
          <xdr:col>7</xdr:col>
          <xdr:colOff>361950</xdr:colOff>
          <xdr:row>17</xdr:row>
          <xdr:rowOff>190500</xdr:rowOff>
        </xdr:to>
        <xdr:sp macro="" textlink="">
          <xdr:nvSpPr>
            <xdr:cNvPr id="237656" name="Check Box 88" hidden="1">
              <a:extLst>
                <a:ext uri="{63B3BB69-23CF-44E3-9099-C40C66FF867C}">
                  <a14:compatExt spid="_x0000_s237656"/>
                </a:ext>
                <a:ext uri="{FF2B5EF4-FFF2-40B4-BE49-F238E27FC236}">
                  <a16:creationId xmlns:a16="http://schemas.microsoft.com/office/drawing/2014/main" id="{00000000-0008-0000-0200-000058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18</xdr:row>
          <xdr:rowOff>28575</xdr:rowOff>
        </xdr:from>
        <xdr:to>
          <xdr:col>8</xdr:col>
          <xdr:colOff>361950</xdr:colOff>
          <xdr:row>18</xdr:row>
          <xdr:rowOff>190500</xdr:rowOff>
        </xdr:to>
        <xdr:sp macro="" textlink="">
          <xdr:nvSpPr>
            <xdr:cNvPr id="237657" name="Check Box 89" hidden="1">
              <a:extLst>
                <a:ext uri="{63B3BB69-23CF-44E3-9099-C40C66FF867C}">
                  <a14:compatExt spid="_x0000_s237657"/>
                </a:ext>
                <a:ext uri="{FF2B5EF4-FFF2-40B4-BE49-F238E27FC236}">
                  <a16:creationId xmlns:a16="http://schemas.microsoft.com/office/drawing/2014/main" id="{00000000-0008-0000-0200-000059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18</xdr:row>
          <xdr:rowOff>28575</xdr:rowOff>
        </xdr:from>
        <xdr:to>
          <xdr:col>7</xdr:col>
          <xdr:colOff>361950</xdr:colOff>
          <xdr:row>18</xdr:row>
          <xdr:rowOff>190500</xdr:rowOff>
        </xdr:to>
        <xdr:sp macro="" textlink="">
          <xdr:nvSpPr>
            <xdr:cNvPr id="237658" name="Check Box 90" hidden="1">
              <a:extLst>
                <a:ext uri="{63B3BB69-23CF-44E3-9099-C40C66FF867C}">
                  <a14:compatExt spid="_x0000_s237658"/>
                </a:ext>
                <a:ext uri="{FF2B5EF4-FFF2-40B4-BE49-F238E27FC236}">
                  <a16:creationId xmlns:a16="http://schemas.microsoft.com/office/drawing/2014/main" id="{00000000-0008-0000-0200-00005AA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10</xdr:col>
      <xdr:colOff>262422</xdr:colOff>
      <xdr:row>1</xdr:row>
      <xdr:rowOff>330459</xdr:rowOff>
    </xdr:from>
    <xdr:to>
      <xdr:col>19</xdr:col>
      <xdr:colOff>58315</xdr:colOff>
      <xdr:row>6</xdr:row>
      <xdr:rowOff>279663</xdr:rowOff>
    </xdr:to>
    <xdr:sp macro="" textlink="">
      <xdr:nvSpPr>
        <xdr:cNvPr id="2" name="吹き出し: 四角形 1">
          <a:extLst>
            <a:ext uri="{FF2B5EF4-FFF2-40B4-BE49-F238E27FC236}">
              <a16:creationId xmlns:a16="http://schemas.microsoft.com/office/drawing/2014/main" id="{00000000-0008-0000-0300-000002000000}"/>
            </a:ext>
          </a:extLst>
        </xdr:cNvPr>
        <xdr:cNvSpPr/>
      </xdr:nvSpPr>
      <xdr:spPr>
        <a:xfrm>
          <a:off x="10120797" y="635259"/>
          <a:ext cx="3396343" cy="2520954"/>
        </a:xfrm>
        <a:prstGeom prst="wedgeRectCallout">
          <a:avLst>
            <a:gd name="adj1" fmla="val -129652"/>
            <a:gd name="adj2" fmla="val 33986"/>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600" b="1"/>
            <a:t>黄色セルに入力してください</a:t>
          </a:r>
        </a:p>
      </xdr:txBody>
    </xdr:sp>
    <xdr:clientData/>
  </xdr:twoCellAnchor>
  <mc:AlternateContent xmlns:mc="http://schemas.openxmlformats.org/markup-compatibility/2006">
    <mc:Choice xmlns:a14="http://schemas.microsoft.com/office/drawing/2010/main" Requires="a14">
      <xdr:twoCellAnchor editAs="oneCell">
        <xdr:from>
          <xdr:col>2</xdr:col>
          <xdr:colOff>209550</xdr:colOff>
          <xdr:row>9</xdr:row>
          <xdr:rowOff>57150</xdr:rowOff>
        </xdr:from>
        <xdr:to>
          <xdr:col>2</xdr:col>
          <xdr:colOff>1419225</xdr:colOff>
          <xdr:row>9</xdr:row>
          <xdr:rowOff>466725</xdr:rowOff>
        </xdr:to>
        <xdr:sp macro="" textlink="">
          <xdr:nvSpPr>
            <xdr:cNvPr id="292865" name="Check Box 1" hidden="1">
              <a:extLst>
                <a:ext uri="{63B3BB69-23CF-44E3-9099-C40C66FF867C}">
                  <a14:compatExt spid="_x0000_s292865"/>
                </a:ext>
                <a:ext uri="{FF2B5EF4-FFF2-40B4-BE49-F238E27FC236}">
                  <a16:creationId xmlns:a16="http://schemas.microsoft.com/office/drawing/2014/main" id="{00000000-0008-0000-0300-0000017804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普通預金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9</xdr:row>
          <xdr:rowOff>57150</xdr:rowOff>
        </xdr:from>
        <xdr:to>
          <xdr:col>3</xdr:col>
          <xdr:colOff>1428750</xdr:colOff>
          <xdr:row>9</xdr:row>
          <xdr:rowOff>466725</xdr:rowOff>
        </xdr:to>
        <xdr:sp macro="" textlink="">
          <xdr:nvSpPr>
            <xdr:cNvPr id="292866" name="Check Box 2" hidden="1">
              <a:extLst>
                <a:ext uri="{63B3BB69-23CF-44E3-9099-C40C66FF867C}">
                  <a14:compatExt spid="_x0000_s292866"/>
                </a:ext>
                <a:ext uri="{FF2B5EF4-FFF2-40B4-BE49-F238E27FC236}">
                  <a16:creationId xmlns:a16="http://schemas.microsoft.com/office/drawing/2014/main" id="{00000000-0008-0000-0300-0000027804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当座預金</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428625</xdr:colOff>
          <xdr:row>22</xdr:row>
          <xdr:rowOff>85725</xdr:rowOff>
        </xdr:from>
        <xdr:to>
          <xdr:col>1</xdr:col>
          <xdr:colOff>47625</xdr:colOff>
          <xdr:row>23</xdr:row>
          <xdr:rowOff>228600</xdr:rowOff>
        </xdr:to>
        <xdr:sp macro="" textlink="">
          <xdr:nvSpPr>
            <xdr:cNvPr id="293889" name="Check Box 1" hidden="1">
              <a:extLst>
                <a:ext uri="{63B3BB69-23CF-44E3-9099-C40C66FF867C}">
                  <a14:compatExt spid="_x0000_s293889"/>
                </a:ext>
                <a:ext uri="{FF2B5EF4-FFF2-40B4-BE49-F238E27FC236}">
                  <a16:creationId xmlns:a16="http://schemas.microsoft.com/office/drawing/2014/main" id="{00000000-0008-0000-0400-0000017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419100</xdr:colOff>
          <xdr:row>23</xdr:row>
          <xdr:rowOff>219075</xdr:rowOff>
        </xdr:from>
        <xdr:to>
          <xdr:col>1</xdr:col>
          <xdr:colOff>38100</xdr:colOff>
          <xdr:row>24</xdr:row>
          <xdr:rowOff>219075</xdr:rowOff>
        </xdr:to>
        <xdr:sp macro="" textlink="">
          <xdr:nvSpPr>
            <xdr:cNvPr id="293890" name="Check Box 2" hidden="1">
              <a:extLst>
                <a:ext uri="{63B3BB69-23CF-44E3-9099-C40C66FF867C}">
                  <a14:compatExt spid="_x0000_s293890"/>
                </a:ext>
                <a:ext uri="{FF2B5EF4-FFF2-40B4-BE49-F238E27FC236}">
                  <a16:creationId xmlns:a16="http://schemas.microsoft.com/office/drawing/2014/main" id="{00000000-0008-0000-0400-0000027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428625</xdr:colOff>
          <xdr:row>25</xdr:row>
          <xdr:rowOff>0</xdr:rowOff>
        </xdr:from>
        <xdr:to>
          <xdr:col>1</xdr:col>
          <xdr:colOff>47625</xdr:colOff>
          <xdr:row>25</xdr:row>
          <xdr:rowOff>247650</xdr:rowOff>
        </xdr:to>
        <xdr:sp macro="" textlink="">
          <xdr:nvSpPr>
            <xdr:cNvPr id="293891" name="Check Box 3" hidden="1">
              <a:extLst>
                <a:ext uri="{63B3BB69-23CF-44E3-9099-C40C66FF867C}">
                  <a14:compatExt spid="_x0000_s293891"/>
                </a:ext>
                <a:ext uri="{FF2B5EF4-FFF2-40B4-BE49-F238E27FC236}">
                  <a16:creationId xmlns:a16="http://schemas.microsoft.com/office/drawing/2014/main" id="{00000000-0008-0000-0400-0000037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295275</xdr:colOff>
      <xdr:row>20</xdr:row>
      <xdr:rowOff>19050</xdr:rowOff>
    </xdr:from>
    <xdr:to>
      <xdr:col>13</xdr:col>
      <xdr:colOff>428625</xdr:colOff>
      <xdr:row>24</xdr:row>
      <xdr:rowOff>76200</xdr:rowOff>
    </xdr:to>
    <xdr:sp macro="" textlink="">
      <xdr:nvSpPr>
        <xdr:cNvPr id="5" name="吹き出し: 四角形 4">
          <a:extLst>
            <a:ext uri="{FF2B5EF4-FFF2-40B4-BE49-F238E27FC236}">
              <a16:creationId xmlns:a16="http://schemas.microsoft.com/office/drawing/2014/main" id="{00000000-0008-0000-0400-000005000000}"/>
            </a:ext>
          </a:extLst>
        </xdr:cNvPr>
        <xdr:cNvSpPr/>
      </xdr:nvSpPr>
      <xdr:spPr>
        <a:xfrm>
          <a:off x="6467475" y="4295775"/>
          <a:ext cx="2876550" cy="885825"/>
        </a:xfrm>
        <a:prstGeom prst="wedgeRectCallout">
          <a:avLst>
            <a:gd name="adj1" fmla="val -53283"/>
            <a:gd name="adj2" fmla="val 69963"/>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t>誓約の場合、チェック欄にレ点を入れて下さい。</a:t>
          </a:r>
        </a:p>
      </xdr:txBody>
    </xdr:sp>
    <xdr:clientData/>
  </xdr:twoCellAnchor>
  <xdr:twoCellAnchor>
    <xdr:from>
      <xdr:col>9</xdr:col>
      <xdr:colOff>171450</xdr:colOff>
      <xdr:row>1</xdr:row>
      <xdr:rowOff>9525</xdr:rowOff>
    </xdr:from>
    <xdr:to>
      <xdr:col>13</xdr:col>
      <xdr:colOff>304800</xdr:colOff>
      <xdr:row>4</xdr:row>
      <xdr:rowOff>180975</xdr:rowOff>
    </xdr:to>
    <xdr:sp macro="" textlink="">
      <xdr:nvSpPr>
        <xdr:cNvPr id="6" name="吹き出し: 四角形 5">
          <a:extLst>
            <a:ext uri="{FF2B5EF4-FFF2-40B4-BE49-F238E27FC236}">
              <a16:creationId xmlns:a16="http://schemas.microsoft.com/office/drawing/2014/main" id="{00000000-0008-0000-0400-000006000000}"/>
            </a:ext>
          </a:extLst>
        </xdr:cNvPr>
        <xdr:cNvSpPr/>
      </xdr:nvSpPr>
      <xdr:spPr>
        <a:xfrm>
          <a:off x="6343650" y="247650"/>
          <a:ext cx="2876550" cy="885825"/>
        </a:xfrm>
        <a:prstGeom prst="wedgeRectCallout">
          <a:avLst>
            <a:gd name="adj1" fmla="val -68846"/>
            <a:gd name="adj2" fmla="val -853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t>令和６年１０月１３日の場合、</a:t>
          </a:r>
          <a:endParaRPr kumimoji="1" lang="en-US" altLang="ja-JP" sz="1400"/>
        </a:p>
        <a:p>
          <a:pPr algn="l"/>
          <a:r>
            <a:rPr kumimoji="1" lang="ja-JP" altLang="en-US" sz="1400"/>
            <a:t>　</a:t>
          </a:r>
          <a:r>
            <a:rPr kumimoji="1" lang="en-US" altLang="ja-JP" sz="1400"/>
            <a:t>10/13 </a:t>
          </a:r>
          <a:r>
            <a:rPr kumimoji="1" lang="ja-JP" altLang="en-US" sz="1400"/>
            <a:t>と入力して下さい。</a:t>
          </a:r>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114300</xdr:colOff>
          <xdr:row>3</xdr:row>
          <xdr:rowOff>142875</xdr:rowOff>
        </xdr:from>
        <xdr:to>
          <xdr:col>3</xdr:col>
          <xdr:colOff>9525</xdr:colOff>
          <xdr:row>4</xdr:row>
          <xdr:rowOff>209550</xdr:rowOff>
        </xdr:to>
        <xdr:sp macro="" textlink="">
          <xdr:nvSpPr>
            <xdr:cNvPr id="166934" name="Check Box 22" hidden="1">
              <a:extLst>
                <a:ext uri="{63B3BB69-23CF-44E3-9099-C40C66FF867C}">
                  <a14:compatExt spid="_x0000_s166934"/>
                </a:ext>
                <a:ext uri="{FF2B5EF4-FFF2-40B4-BE49-F238E27FC236}">
                  <a16:creationId xmlns:a16="http://schemas.microsoft.com/office/drawing/2014/main" id="{00000000-0008-0000-0500-0000168C02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個人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142875</xdr:rowOff>
        </xdr:from>
        <xdr:to>
          <xdr:col>4</xdr:col>
          <xdr:colOff>28575</xdr:colOff>
          <xdr:row>4</xdr:row>
          <xdr:rowOff>209550</xdr:rowOff>
        </xdr:to>
        <xdr:sp macro="" textlink="">
          <xdr:nvSpPr>
            <xdr:cNvPr id="166935" name="Check Box 23" hidden="1">
              <a:extLst>
                <a:ext uri="{63B3BB69-23CF-44E3-9099-C40C66FF867C}">
                  <a14:compatExt spid="_x0000_s166935"/>
                </a:ext>
                <a:ext uri="{FF2B5EF4-FFF2-40B4-BE49-F238E27FC236}">
                  <a16:creationId xmlns:a16="http://schemas.microsoft.com/office/drawing/2014/main" id="{00000000-0008-0000-0500-0000178C02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法人</a:t>
              </a:r>
            </a:p>
          </xdr:txBody>
        </xdr:sp>
        <xdr:clientData/>
      </xdr:twoCellAnchor>
    </mc:Choice>
    <mc:Fallback/>
  </mc:AlternateContent>
  <xdr:twoCellAnchor>
    <xdr:from>
      <xdr:col>10</xdr:col>
      <xdr:colOff>19050</xdr:colOff>
      <xdr:row>3</xdr:row>
      <xdr:rowOff>47626</xdr:rowOff>
    </xdr:from>
    <xdr:to>
      <xdr:col>10</xdr:col>
      <xdr:colOff>85725</xdr:colOff>
      <xdr:row>4</xdr:row>
      <xdr:rowOff>209551</xdr:rowOff>
    </xdr:to>
    <xdr:sp macro="" textlink="">
      <xdr:nvSpPr>
        <xdr:cNvPr id="3" name="右中かっこ 2">
          <a:extLst>
            <a:ext uri="{FF2B5EF4-FFF2-40B4-BE49-F238E27FC236}">
              <a16:creationId xmlns:a16="http://schemas.microsoft.com/office/drawing/2014/main" id="{00000000-0008-0000-0500-000003000000}"/>
            </a:ext>
          </a:extLst>
        </xdr:cNvPr>
        <xdr:cNvSpPr/>
      </xdr:nvSpPr>
      <xdr:spPr>
        <a:xfrm flipH="1">
          <a:off x="7210425" y="762001"/>
          <a:ext cx="66675" cy="40005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295275</xdr:colOff>
      <xdr:row>1</xdr:row>
      <xdr:rowOff>219075</xdr:rowOff>
    </xdr:from>
    <xdr:to>
      <xdr:col>12</xdr:col>
      <xdr:colOff>1343025</xdr:colOff>
      <xdr:row>6</xdr:row>
      <xdr:rowOff>114300</xdr:rowOff>
    </xdr:to>
    <xdr:sp macro="" textlink="">
      <xdr:nvSpPr>
        <xdr:cNvPr id="11" name="吹き出し: 四角形 10">
          <a:extLst>
            <a:ext uri="{FF2B5EF4-FFF2-40B4-BE49-F238E27FC236}">
              <a16:creationId xmlns:a16="http://schemas.microsoft.com/office/drawing/2014/main" id="{00000000-0008-0000-0500-00000B000000}"/>
            </a:ext>
          </a:extLst>
        </xdr:cNvPr>
        <xdr:cNvSpPr/>
      </xdr:nvSpPr>
      <xdr:spPr>
        <a:xfrm>
          <a:off x="7486650" y="457200"/>
          <a:ext cx="3209925" cy="1085850"/>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t>該当する□にレ点を入れてください</a:t>
          </a:r>
        </a:p>
      </xdr:txBody>
    </xdr:sp>
    <xdr:clientData/>
  </xdr:twoCellAnchor>
  <mc:AlternateContent xmlns:mc="http://schemas.openxmlformats.org/markup-compatibility/2006">
    <mc:Choice xmlns:a14="http://schemas.microsoft.com/office/drawing/2010/main" Requires="a14">
      <xdr:twoCellAnchor editAs="oneCell">
        <xdr:from>
          <xdr:col>3</xdr:col>
          <xdr:colOff>647700</xdr:colOff>
          <xdr:row>3</xdr:row>
          <xdr:rowOff>142875</xdr:rowOff>
        </xdr:from>
        <xdr:to>
          <xdr:col>4</xdr:col>
          <xdr:colOff>571500</xdr:colOff>
          <xdr:row>4</xdr:row>
          <xdr:rowOff>209550</xdr:rowOff>
        </xdr:to>
        <xdr:sp macro="" textlink="">
          <xdr:nvSpPr>
            <xdr:cNvPr id="166936" name="Check Box 24" hidden="1">
              <a:extLst>
                <a:ext uri="{63B3BB69-23CF-44E3-9099-C40C66FF867C}">
                  <a14:compatExt spid="_x0000_s166936"/>
                </a:ext>
                <a:ext uri="{FF2B5EF4-FFF2-40B4-BE49-F238E27FC236}">
                  <a16:creationId xmlns:a16="http://schemas.microsoft.com/office/drawing/2014/main" id="{00000000-0008-0000-0500-0000188C02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団体</a:t>
              </a:r>
            </a:p>
          </xdr:txBody>
        </xdr:sp>
        <xdr:clientData/>
      </xdr:twoCellAnchor>
    </mc:Choice>
    <mc:Fallback/>
  </mc:AlternateContent>
  <xdr:twoCellAnchor>
    <xdr:from>
      <xdr:col>2</xdr:col>
      <xdr:colOff>0</xdr:colOff>
      <xdr:row>8</xdr:row>
      <xdr:rowOff>38100</xdr:rowOff>
    </xdr:from>
    <xdr:to>
      <xdr:col>4</xdr:col>
      <xdr:colOff>171450</xdr:colOff>
      <xdr:row>9</xdr:row>
      <xdr:rowOff>114300</xdr:rowOff>
    </xdr:to>
    <xdr:sp macro="" textlink="">
      <xdr:nvSpPr>
        <xdr:cNvPr id="4" name="正方形/長方形 3">
          <a:extLst>
            <a:ext uri="{FF2B5EF4-FFF2-40B4-BE49-F238E27FC236}">
              <a16:creationId xmlns:a16="http://schemas.microsoft.com/office/drawing/2014/main" id="{00000000-0008-0000-0500-000004000000}"/>
            </a:ext>
          </a:extLst>
        </xdr:cNvPr>
        <xdr:cNvSpPr/>
      </xdr:nvSpPr>
      <xdr:spPr>
        <a:xfrm>
          <a:off x="1333500" y="1943100"/>
          <a:ext cx="1504950" cy="314325"/>
        </a:xfrm>
        <a:prstGeom prst="rect">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chemeClr val="tx1"/>
              </a:solidFill>
            </a:rPr>
            <a:t>【</a:t>
          </a:r>
          <a:r>
            <a:rPr kumimoji="1" lang="ja-JP" altLang="en-US" sz="1400">
              <a:solidFill>
                <a:schemeClr val="tx1"/>
              </a:solidFill>
            </a:rPr>
            <a:t>有機転換</a:t>
          </a:r>
          <a:r>
            <a:rPr kumimoji="1" lang="en-US" altLang="ja-JP" sz="1400">
              <a:solidFill>
                <a:schemeClr val="tx1"/>
              </a:solidFill>
            </a:rPr>
            <a:t>】</a:t>
          </a:r>
          <a:endParaRPr kumimoji="1" lang="ja-JP" altLang="en-US" sz="1400">
            <a:solidFill>
              <a:schemeClr val="tx1"/>
            </a:solidFill>
          </a:endParaRP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19050</xdr:colOff>
          <xdr:row>34</xdr:row>
          <xdr:rowOff>0</xdr:rowOff>
        </xdr:from>
        <xdr:to>
          <xdr:col>2</xdr:col>
          <xdr:colOff>1162050</xdr:colOff>
          <xdr:row>35</xdr:row>
          <xdr:rowOff>19050</xdr:rowOff>
        </xdr:to>
        <xdr:sp macro="" textlink="">
          <xdr:nvSpPr>
            <xdr:cNvPr id="318465" name="Check Box 1" hidden="1">
              <a:extLst>
                <a:ext uri="{63B3BB69-23CF-44E3-9099-C40C66FF867C}">
                  <a14:compatExt spid="_x0000_s318465"/>
                </a:ext>
                <a:ext uri="{FF2B5EF4-FFF2-40B4-BE49-F238E27FC236}">
                  <a16:creationId xmlns:a16="http://schemas.microsoft.com/office/drawing/2014/main" id="{00000000-0008-0000-0600-000001D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49</xdr:row>
          <xdr:rowOff>0</xdr:rowOff>
        </xdr:from>
        <xdr:to>
          <xdr:col>4</xdr:col>
          <xdr:colOff>28575</xdr:colOff>
          <xdr:row>50</xdr:row>
          <xdr:rowOff>85725</xdr:rowOff>
        </xdr:to>
        <xdr:sp macro="" textlink="">
          <xdr:nvSpPr>
            <xdr:cNvPr id="318466" name="Check Box 2" hidden="1">
              <a:extLst>
                <a:ext uri="{63B3BB69-23CF-44E3-9099-C40C66FF867C}">
                  <a14:compatExt spid="_x0000_s318466"/>
                </a:ext>
                <a:ext uri="{FF2B5EF4-FFF2-40B4-BE49-F238E27FC236}">
                  <a16:creationId xmlns:a16="http://schemas.microsoft.com/office/drawing/2014/main" id="{00000000-0008-0000-0600-000002D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xdr:twoCellAnchor>
    <xdr:from>
      <xdr:col>6</xdr:col>
      <xdr:colOff>476250</xdr:colOff>
      <xdr:row>2</xdr:row>
      <xdr:rowOff>0</xdr:rowOff>
    </xdr:from>
    <xdr:to>
      <xdr:col>7</xdr:col>
      <xdr:colOff>76200</xdr:colOff>
      <xdr:row>3</xdr:row>
      <xdr:rowOff>9525</xdr:rowOff>
    </xdr:to>
    <xdr:sp macro="" textlink="">
      <xdr:nvSpPr>
        <xdr:cNvPr id="4" name="右中かっこ 3">
          <a:extLst>
            <a:ext uri="{FF2B5EF4-FFF2-40B4-BE49-F238E27FC236}">
              <a16:creationId xmlns:a16="http://schemas.microsoft.com/office/drawing/2014/main" id="{00000000-0008-0000-0600-000004000000}"/>
            </a:ext>
          </a:extLst>
        </xdr:cNvPr>
        <xdr:cNvSpPr/>
      </xdr:nvSpPr>
      <xdr:spPr>
        <a:xfrm>
          <a:off x="6877050" y="476250"/>
          <a:ext cx="295275" cy="257175"/>
        </a:xfrm>
        <a:prstGeom prst="rightBrace">
          <a:avLst>
            <a:gd name="adj1" fmla="val 8333"/>
            <a:gd name="adj2" fmla="val 44649"/>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2</xdr:row>
      <xdr:rowOff>0</xdr:rowOff>
    </xdr:from>
    <xdr:to>
      <xdr:col>11</xdr:col>
      <xdr:colOff>619125</xdr:colOff>
      <xdr:row>3</xdr:row>
      <xdr:rowOff>47625</xdr:rowOff>
    </xdr:to>
    <xdr:sp macro="" textlink="">
      <xdr:nvSpPr>
        <xdr:cNvPr id="5" name="吹き出し: 四角形 4">
          <a:extLst>
            <a:ext uri="{FF2B5EF4-FFF2-40B4-BE49-F238E27FC236}">
              <a16:creationId xmlns:a16="http://schemas.microsoft.com/office/drawing/2014/main" id="{00000000-0008-0000-0600-000005000000}"/>
            </a:ext>
          </a:extLst>
        </xdr:cNvPr>
        <xdr:cNvSpPr/>
      </xdr:nvSpPr>
      <xdr:spPr>
        <a:xfrm>
          <a:off x="7248525" y="476250"/>
          <a:ext cx="3209925" cy="2952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t>該当する□にレ点を入れてください</a:t>
          </a:r>
        </a:p>
      </xdr:txBody>
    </xdr:sp>
    <xdr:clientData/>
  </xdr:twoCellAnchor>
  <xdr:twoCellAnchor>
    <xdr:from>
      <xdr:col>6</xdr:col>
      <xdr:colOff>485775</xdr:colOff>
      <xdr:row>5</xdr:row>
      <xdr:rowOff>85724</xdr:rowOff>
    </xdr:from>
    <xdr:to>
      <xdr:col>7</xdr:col>
      <xdr:colOff>76200</xdr:colOff>
      <xdr:row>14</xdr:row>
      <xdr:rowOff>190499</xdr:rowOff>
    </xdr:to>
    <xdr:sp macro="" textlink="">
      <xdr:nvSpPr>
        <xdr:cNvPr id="6" name="右中かっこ 5">
          <a:extLst>
            <a:ext uri="{FF2B5EF4-FFF2-40B4-BE49-F238E27FC236}">
              <a16:creationId xmlns:a16="http://schemas.microsoft.com/office/drawing/2014/main" id="{00000000-0008-0000-0600-000006000000}"/>
            </a:ext>
          </a:extLst>
        </xdr:cNvPr>
        <xdr:cNvSpPr/>
      </xdr:nvSpPr>
      <xdr:spPr>
        <a:xfrm>
          <a:off x="6886575" y="1095374"/>
          <a:ext cx="285750" cy="2247900"/>
        </a:xfrm>
        <a:prstGeom prst="rightBrace">
          <a:avLst>
            <a:gd name="adj1" fmla="val 8333"/>
            <a:gd name="adj2" fmla="val 42786"/>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161925</xdr:colOff>
      <xdr:row>8</xdr:row>
      <xdr:rowOff>142874</xdr:rowOff>
    </xdr:from>
    <xdr:to>
      <xdr:col>12</xdr:col>
      <xdr:colOff>180975</xdr:colOff>
      <xdr:row>11</xdr:row>
      <xdr:rowOff>152399</xdr:rowOff>
    </xdr:to>
    <xdr:sp macro="" textlink="">
      <xdr:nvSpPr>
        <xdr:cNvPr id="7" name="吹き出し: 四角形 6">
          <a:extLst>
            <a:ext uri="{FF2B5EF4-FFF2-40B4-BE49-F238E27FC236}">
              <a16:creationId xmlns:a16="http://schemas.microsoft.com/office/drawing/2014/main" id="{00000000-0008-0000-0600-000007000000}"/>
            </a:ext>
          </a:extLst>
        </xdr:cNvPr>
        <xdr:cNvSpPr/>
      </xdr:nvSpPr>
      <xdr:spPr>
        <a:xfrm>
          <a:off x="7258050" y="1838324"/>
          <a:ext cx="3448050" cy="695325"/>
        </a:xfrm>
        <a:prstGeom prst="wedgeRectCallout">
          <a:avLst>
            <a:gd name="adj1" fmla="val -43103"/>
            <a:gd name="adj2" fmla="val 47944"/>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solidFill>
                <a:schemeClr val="tx1"/>
              </a:solidFill>
            </a:rPr>
            <a:t>入力不要。</a:t>
          </a:r>
          <a:endParaRPr kumimoji="1" lang="en-US" altLang="ja-JP" sz="1400" b="1">
            <a:solidFill>
              <a:schemeClr val="tx1"/>
            </a:solidFill>
          </a:endParaRPr>
        </a:p>
        <a:p>
          <a:pPr algn="l"/>
          <a:r>
            <a:rPr kumimoji="1" lang="ja-JP" altLang="en-US" sz="1400" b="1">
              <a:solidFill>
                <a:schemeClr val="tx1"/>
              </a:solidFill>
            </a:rPr>
            <a:t>「入力シート」から反映されます。</a:t>
          </a:r>
        </a:p>
      </xdr:txBody>
    </xdr:sp>
    <xdr:clientData/>
  </xdr:twoCellAnchor>
  <xdr:twoCellAnchor>
    <xdr:from>
      <xdr:col>7</xdr:col>
      <xdr:colOff>171450</xdr:colOff>
      <xdr:row>16</xdr:row>
      <xdr:rowOff>57150</xdr:rowOff>
    </xdr:from>
    <xdr:to>
      <xdr:col>13</xdr:col>
      <xdr:colOff>592487</xdr:colOff>
      <xdr:row>29</xdr:row>
      <xdr:rowOff>266700</xdr:rowOff>
    </xdr:to>
    <xdr:sp macro="" textlink="">
      <xdr:nvSpPr>
        <xdr:cNvPr id="9" name="吹き出し: 四角形 8">
          <a:extLst>
            <a:ext uri="{FF2B5EF4-FFF2-40B4-BE49-F238E27FC236}">
              <a16:creationId xmlns:a16="http://schemas.microsoft.com/office/drawing/2014/main" id="{00000000-0008-0000-0600-000009000000}"/>
            </a:ext>
          </a:extLst>
        </xdr:cNvPr>
        <xdr:cNvSpPr/>
      </xdr:nvSpPr>
      <xdr:spPr>
        <a:xfrm>
          <a:off x="7267575" y="3676650"/>
          <a:ext cx="4535837" cy="267652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t>黄色セルに入力してください</a:t>
          </a:r>
          <a:endParaRPr kumimoji="1" lang="en-US" altLang="ja-JP" sz="2400" b="1"/>
        </a:p>
        <a:p>
          <a:pPr algn="ctr"/>
          <a:endParaRPr kumimoji="1" lang="en-US" altLang="ja-JP" sz="1400" b="1"/>
        </a:p>
        <a:p>
          <a:pPr algn="ctr"/>
          <a:r>
            <a:rPr kumimoji="1" lang="ja-JP" altLang="en-US" sz="1600" b="1"/>
            <a:t>・入力すると背景色が白色に反転します。</a:t>
          </a:r>
          <a:endParaRPr kumimoji="1" lang="en-US" altLang="ja-JP" sz="1600" b="1"/>
        </a:p>
        <a:p>
          <a:pPr algn="l"/>
          <a:r>
            <a:rPr kumimoji="1" lang="ja-JP" altLang="en-US" sz="1600" b="1" baseline="0"/>
            <a:t>   </a:t>
          </a:r>
          <a:r>
            <a:rPr kumimoji="1" lang="ja-JP" altLang="en-US" sz="1600" b="1"/>
            <a:t>・ ”認証更新１回目年月日”は、認証機関から</a:t>
          </a:r>
          <a:endParaRPr kumimoji="1" lang="en-US" altLang="ja-JP" sz="1600" b="1"/>
        </a:p>
        <a:p>
          <a:pPr algn="l"/>
          <a:r>
            <a:rPr kumimoji="1" lang="ja-JP" altLang="en-US" sz="1600" b="1"/>
            <a:t>　の「認証継続通知書」の発行日を記載下さい。</a:t>
          </a:r>
          <a:endParaRPr kumimoji="1" lang="en-US" altLang="ja-JP" sz="1600" b="1"/>
        </a:p>
        <a:p>
          <a:pPr algn="ctr"/>
          <a:endParaRPr kumimoji="1" lang="ja-JP" altLang="en-US" sz="1600" b="1"/>
        </a:p>
      </xdr:txBody>
    </xdr:sp>
    <xdr:clientData/>
  </xdr:twoCellAnchor>
  <mc:AlternateContent xmlns:mc="http://schemas.openxmlformats.org/markup-compatibility/2006">
    <mc:Choice xmlns:a14="http://schemas.microsoft.com/office/drawing/2010/main" Requires="a14">
      <xdr:twoCellAnchor editAs="oneCell">
        <xdr:from>
          <xdr:col>4</xdr:col>
          <xdr:colOff>19050</xdr:colOff>
          <xdr:row>46</xdr:row>
          <xdr:rowOff>0</xdr:rowOff>
        </xdr:from>
        <xdr:to>
          <xdr:col>4</xdr:col>
          <xdr:colOff>1152525</xdr:colOff>
          <xdr:row>46</xdr:row>
          <xdr:rowOff>247650</xdr:rowOff>
        </xdr:to>
        <xdr:sp macro="" textlink="">
          <xdr:nvSpPr>
            <xdr:cNvPr id="318467" name="Check Box 3" hidden="1">
              <a:extLst>
                <a:ext uri="{63B3BB69-23CF-44E3-9099-C40C66FF867C}">
                  <a14:compatExt spid="_x0000_s318467"/>
                </a:ext>
                <a:ext uri="{FF2B5EF4-FFF2-40B4-BE49-F238E27FC236}">
                  <a16:creationId xmlns:a16="http://schemas.microsoft.com/office/drawing/2014/main" id="{00000000-0008-0000-0600-000003D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46</xdr:row>
          <xdr:rowOff>0</xdr:rowOff>
        </xdr:from>
        <xdr:to>
          <xdr:col>3</xdr:col>
          <xdr:colOff>1152525</xdr:colOff>
          <xdr:row>46</xdr:row>
          <xdr:rowOff>247650</xdr:rowOff>
        </xdr:to>
        <xdr:sp macro="" textlink="">
          <xdr:nvSpPr>
            <xdr:cNvPr id="318468" name="Check Box 4" hidden="1">
              <a:extLst>
                <a:ext uri="{63B3BB69-23CF-44E3-9099-C40C66FF867C}">
                  <a14:compatExt spid="_x0000_s318468"/>
                </a:ext>
                <a:ext uri="{FF2B5EF4-FFF2-40B4-BE49-F238E27FC236}">
                  <a16:creationId xmlns:a16="http://schemas.microsoft.com/office/drawing/2014/main" id="{00000000-0008-0000-0600-000004D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46</xdr:row>
          <xdr:rowOff>0</xdr:rowOff>
        </xdr:from>
        <xdr:to>
          <xdr:col>2</xdr:col>
          <xdr:colOff>1162050</xdr:colOff>
          <xdr:row>46</xdr:row>
          <xdr:rowOff>247650</xdr:rowOff>
        </xdr:to>
        <xdr:sp macro="" textlink="">
          <xdr:nvSpPr>
            <xdr:cNvPr id="318469" name="Check Box 5" hidden="1">
              <a:extLst>
                <a:ext uri="{63B3BB69-23CF-44E3-9099-C40C66FF867C}">
                  <a14:compatExt spid="_x0000_s318469"/>
                </a:ext>
                <a:ext uri="{FF2B5EF4-FFF2-40B4-BE49-F238E27FC236}">
                  <a16:creationId xmlns:a16="http://schemas.microsoft.com/office/drawing/2014/main" id="{00000000-0008-0000-0600-000005D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xdr:twoCellAnchor>
    <xdr:from>
      <xdr:col>7</xdr:col>
      <xdr:colOff>545023</xdr:colOff>
      <xdr:row>44</xdr:row>
      <xdr:rowOff>66675</xdr:rowOff>
    </xdr:from>
    <xdr:to>
      <xdr:col>13</xdr:col>
      <xdr:colOff>85725</xdr:colOff>
      <xdr:row>47</xdr:row>
      <xdr:rowOff>114300</xdr:rowOff>
    </xdr:to>
    <xdr:sp macro="" textlink="">
      <xdr:nvSpPr>
        <xdr:cNvPr id="13" name="吹き出し: 四角形 12">
          <a:extLst>
            <a:ext uri="{FF2B5EF4-FFF2-40B4-BE49-F238E27FC236}">
              <a16:creationId xmlns:a16="http://schemas.microsoft.com/office/drawing/2014/main" id="{00000000-0008-0000-0600-00000D000000}"/>
            </a:ext>
          </a:extLst>
        </xdr:cNvPr>
        <xdr:cNvSpPr/>
      </xdr:nvSpPr>
      <xdr:spPr>
        <a:xfrm>
          <a:off x="7641148" y="9820275"/>
          <a:ext cx="3655502" cy="847725"/>
        </a:xfrm>
        <a:prstGeom prst="wedgeRectCallout">
          <a:avLst>
            <a:gd name="adj1" fmla="val -43103"/>
            <a:gd name="adj2" fmla="val 47944"/>
          </a:avLst>
        </a:prstGeom>
        <a:solidFill>
          <a:schemeClr val="accent5">
            <a:lumMod val="40000"/>
            <a:lumOff val="6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ysClr val="windowText" lastClr="000000"/>
              </a:solidFill>
            </a:rPr>
            <a:t>５　交付申請額</a:t>
          </a:r>
          <a:endParaRPr kumimoji="1" lang="en-US" altLang="ja-JP" sz="1200" b="1">
            <a:solidFill>
              <a:sysClr val="windowText" lastClr="000000"/>
            </a:solidFill>
          </a:endParaRPr>
        </a:p>
        <a:p>
          <a:pPr algn="l"/>
          <a:r>
            <a:rPr kumimoji="1" lang="ja-JP" altLang="en-US" sz="1200" b="1">
              <a:solidFill>
                <a:sysClr val="windowText" lastClr="000000"/>
              </a:solidFill>
            </a:rPr>
            <a:t>　　交付申請する際に記入してください。</a:t>
          </a:r>
        </a:p>
      </xdr:txBody>
    </xdr:sp>
    <xdr:clientData/>
  </xdr:twoCellAnchor>
  <xdr:twoCellAnchor>
    <xdr:from>
      <xdr:col>6</xdr:col>
      <xdr:colOff>238126</xdr:colOff>
      <xdr:row>45</xdr:row>
      <xdr:rowOff>223838</xdr:rowOff>
    </xdr:from>
    <xdr:to>
      <xdr:col>7</xdr:col>
      <xdr:colOff>545023</xdr:colOff>
      <xdr:row>47</xdr:row>
      <xdr:rowOff>114300</xdr:rowOff>
    </xdr:to>
    <xdr:cxnSp macro="">
      <xdr:nvCxnSpPr>
        <xdr:cNvPr id="14" name="直線矢印コネクタ 13">
          <a:extLst>
            <a:ext uri="{FF2B5EF4-FFF2-40B4-BE49-F238E27FC236}">
              <a16:creationId xmlns:a16="http://schemas.microsoft.com/office/drawing/2014/main" id="{00000000-0008-0000-0600-00000E000000}"/>
            </a:ext>
          </a:extLst>
        </xdr:cNvPr>
        <xdr:cNvCxnSpPr>
          <a:stCxn id="13" idx="1"/>
        </xdr:cNvCxnSpPr>
      </xdr:nvCxnSpPr>
      <xdr:spPr>
        <a:xfrm flipH="1">
          <a:off x="6638926" y="10244138"/>
          <a:ext cx="1002222" cy="42386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19050</xdr:colOff>
          <xdr:row>34</xdr:row>
          <xdr:rowOff>0</xdr:rowOff>
        </xdr:from>
        <xdr:to>
          <xdr:col>2</xdr:col>
          <xdr:colOff>1162050</xdr:colOff>
          <xdr:row>35</xdr:row>
          <xdr:rowOff>19050</xdr:rowOff>
        </xdr:to>
        <xdr:sp macro="" textlink="">
          <xdr:nvSpPr>
            <xdr:cNvPr id="279553" name="Check Box 1" hidden="1">
              <a:extLst>
                <a:ext uri="{63B3BB69-23CF-44E3-9099-C40C66FF867C}">
                  <a14:compatExt spid="_x0000_s279553"/>
                </a:ext>
                <a:ext uri="{FF2B5EF4-FFF2-40B4-BE49-F238E27FC236}">
                  <a16:creationId xmlns:a16="http://schemas.microsoft.com/office/drawing/2014/main" id="{00000000-0008-0000-0700-0000014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49</xdr:row>
          <xdr:rowOff>0</xdr:rowOff>
        </xdr:from>
        <xdr:to>
          <xdr:col>4</xdr:col>
          <xdr:colOff>28575</xdr:colOff>
          <xdr:row>50</xdr:row>
          <xdr:rowOff>85725</xdr:rowOff>
        </xdr:to>
        <xdr:sp macro="" textlink="">
          <xdr:nvSpPr>
            <xdr:cNvPr id="279554" name="Check Box 2" hidden="1">
              <a:extLst>
                <a:ext uri="{63B3BB69-23CF-44E3-9099-C40C66FF867C}">
                  <a14:compatExt spid="_x0000_s279554"/>
                </a:ext>
                <a:ext uri="{FF2B5EF4-FFF2-40B4-BE49-F238E27FC236}">
                  <a16:creationId xmlns:a16="http://schemas.microsoft.com/office/drawing/2014/main" id="{00000000-0008-0000-0700-0000024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xdr:twoCellAnchor>
    <xdr:from>
      <xdr:col>6</xdr:col>
      <xdr:colOff>476250</xdr:colOff>
      <xdr:row>2</xdr:row>
      <xdr:rowOff>0</xdr:rowOff>
    </xdr:from>
    <xdr:to>
      <xdr:col>7</xdr:col>
      <xdr:colOff>76200</xdr:colOff>
      <xdr:row>3</xdr:row>
      <xdr:rowOff>9525</xdr:rowOff>
    </xdr:to>
    <xdr:sp macro="" textlink="">
      <xdr:nvSpPr>
        <xdr:cNvPr id="4" name="右中かっこ 3">
          <a:extLst>
            <a:ext uri="{FF2B5EF4-FFF2-40B4-BE49-F238E27FC236}">
              <a16:creationId xmlns:a16="http://schemas.microsoft.com/office/drawing/2014/main" id="{00000000-0008-0000-0700-000004000000}"/>
            </a:ext>
          </a:extLst>
        </xdr:cNvPr>
        <xdr:cNvSpPr/>
      </xdr:nvSpPr>
      <xdr:spPr>
        <a:xfrm>
          <a:off x="6524625" y="600074"/>
          <a:ext cx="295275" cy="495301"/>
        </a:xfrm>
        <a:prstGeom prst="rightBrace">
          <a:avLst>
            <a:gd name="adj1" fmla="val 8333"/>
            <a:gd name="adj2" fmla="val 44649"/>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152400</xdr:colOff>
      <xdr:row>2</xdr:row>
      <xdr:rowOff>0</xdr:rowOff>
    </xdr:from>
    <xdr:to>
      <xdr:col>11</xdr:col>
      <xdr:colOff>619125</xdr:colOff>
      <xdr:row>3</xdr:row>
      <xdr:rowOff>47625</xdr:rowOff>
    </xdr:to>
    <xdr:sp macro="" textlink="">
      <xdr:nvSpPr>
        <xdr:cNvPr id="5" name="吹き出し: 四角形 4">
          <a:extLst>
            <a:ext uri="{FF2B5EF4-FFF2-40B4-BE49-F238E27FC236}">
              <a16:creationId xmlns:a16="http://schemas.microsoft.com/office/drawing/2014/main" id="{00000000-0008-0000-0700-000005000000}"/>
            </a:ext>
          </a:extLst>
        </xdr:cNvPr>
        <xdr:cNvSpPr/>
      </xdr:nvSpPr>
      <xdr:spPr>
        <a:xfrm>
          <a:off x="6896100" y="704850"/>
          <a:ext cx="3209925" cy="42862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t>該当する□にレ点を入れてください</a:t>
          </a:r>
        </a:p>
      </xdr:txBody>
    </xdr:sp>
    <xdr:clientData/>
  </xdr:twoCellAnchor>
  <xdr:twoCellAnchor>
    <xdr:from>
      <xdr:col>6</xdr:col>
      <xdr:colOff>485775</xdr:colOff>
      <xdr:row>5</xdr:row>
      <xdr:rowOff>85724</xdr:rowOff>
    </xdr:from>
    <xdr:to>
      <xdr:col>7</xdr:col>
      <xdr:colOff>76200</xdr:colOff>
      <xdr:row>14</xdr:row>
      <xdr:rowOff>190499</xdr:rowOff>
    </xdr:to>
    <xdr:sp macro="" textlink="">
      <xdr:nvSpPr>
        <xdr:cNvPr id="15" name="右中かっこ 14">
          <a:extLst>
            <a:ext uri="{FF2B5EF4-FFF2-40B4-BE49-F238E27FC236}">
              <a16:creationId xmlns:a16="http://schemas.microsoft.com/office/drawing/2014/main" id="{00000000-0008-0000-0700-00000F000000}"/>
            </a:ext>
          </a:extLst>
        </xdr:cNvPr>
        <xdr:cNvSpPr/>
      </xdr:nvSpPr>
      <xdr:spPr>
        <a:xfrm>
          <a:off x="6534150" y="1590674"/>
          <a:ext cx="285750" cy="2352675"/>
        </a:xfrm>
        <a:prstGeom prst="rightBrace">
          <a:avLst>
            <a:gd name="adj1" fmla="val 8333"/>
            <a:gd name="adj2" fmla="val 42786"/>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161925</xdr:colOff>
      <xdr:row>8</xdr:row>
      <xdr:rowOff>142874</xdr:rowOff>
    </xdr:from>
    <xdr:to>
      <xdr:col>12</xdr:col>
      <xdr:colOff>180975</xdr:colOff>
      <xdr:row>11</xdr:row>
      <xdr:rowOff>152399</xdr:rowOff>
    </xdr:to>
    <xdr:sp macro="" textlink="">
      <xdr:nvSpPr>
        <xdr:cNvPr id="16" name="吹き出し: 四角形 15">
          <a:extLst>
            <a:ext uri="{FF2B5EF4-FFF2-40B4-BE49-F238E27FC236}">
              <a16:creationId xmlns:a16="http://schemas.microsoft.com/office/drawing/2014/main" id="{00000000-0008-0000-0700-000010000000}"/>
            </a:ext>
          </a:extLst>
        </xdr:cNvPr>
        <xdr:cNvSpPr/>
      </xdr:nvSpPr>
      <xdr:spPr>
        <a:xfrm>
          <a:off x="6905625" y="2362199"/>
          <a:ext cx="3448050" cy="742950"/>
        </a:xfrm>
        <a:prstGeom prst="wedgeRectCallout">
          <a:avLst>
            <a:gd name="adj1" fmla="val -43103"/>
            <a:gd name="adj2" fmla="val 47944"/>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solidFill>
                <a:schemeClr val="tx1"/>
              </a:solidFill>
            </a:rPr>
            <a:t>入力不要。</a:t>
          </a:r>
          <a:endParaRPr kumimoji="1" lang="en-US" altLang="ja-JP" sz="1400" b="1">
            <a:solidFill>
              <a:schemeClr val="tx1"/>
            </a:solidFill>
          </a:endParaRPr>
        </a:p>
        <a:p>
          <a:pPr algn="l"/>
          <a:r>
            <a:rPr kumimoji="1" lang="ja-JP" altLang="en-US" sz="1400" b="1">
              <a:solidFill>
                <a:schemeClr val="tx1"/>
              </a:solidFill>
            </a:rPr>
            <a:t>「入力シート」から反映されます。</a:t>
          </a:r>
        </a:p>
      </xdr:txBody>
    </xdr:sp>
    <xdr:clientData/>
  </xdr:twoCellAnchor>
  <xdr:twoCellAnchor editAs="oneCell">
    <xdr:from>
      <xdr:col>2</xdr:col>
      <xdr:colOff>38100</xdr:colOff>
      <xdr:row>0</xdr:row>
      <xdr:rowOff>119435</xdr:rowOff>
    </xdr:from>
    <xdr:to>
      <xdr:col>2</xdr:col>
      <xdr:colOff>1552575</xdr:colOff>
      <xdr:row>1</xdr:row>
      <xdr:rowOff>217133</xdr:rowOff>
    </xdr:to>
    <xdr:pic>
      <xdr:nvPicPr>
        <xdr:cNvPr id="17" name="図 16">
          <a:extLst>
            <a:ext uri="{FF2B5EF4-FFF2-40B4-BE49-F238E27FC236}">
              <a16:creationId xmlns:a16="http://schemas.microsoft.com/office/drawing/2014/main" id="{00000000-0008-0000-0700-000011000000}"/>
            </a:ext>
          </a:extLst>
        </xdr:cNvPr>
        <xdr:cNvPicPr>
          <a:picLocks noChangeAspect="1"/>
        </xdr:cNvPicPr>
      </xdr:nvPicPr>
      <xdr:blipFill>
        <a:blip xmlns:r="http://schemas.openxmlformats.org/officeDocument/2006/relationships" r:embed="rId1"/>
        <a:stretch>
          <a:fillRect/>
        </a:stretch>
      </xdr:blipFill>
      <xdr:spPr>
        <a:xfrm>
          <a:off x="1552575" y="119435"/>
          <a:ext cx="1514475" cy="335823"/>
        </a:xfrm>
        <a:prstGeom prst="rect">
          <a:avLst/>
        </a:prstGeom>
      </xdr:spPr>
    </xdr:pic>
    <xdr:clientData/>
  </xdr:twoCellAnchor>
  <xdr:twoCellAnchor>
    <xdr:from>
      <xdr:col>7</xdr:col>
      <xdr:colOff>171450</xdr:colOff>
      <xdr:row>16</xdr:row>
      <xdr:rowOff>57150</xdr:rowOff>
    </xdr:from>
    <xdr:to>
      <xdr:col>13</xdr:col>
      <xdr:colOff>592487</xdr:colOff>
      <xdr:row>29</xdr:row>
      <xdr:rowOff>266700</xdr:rowOff>
    </xdr:to>
    <xdr:sp macro="" textlink="">
      <xdr:nvSpPr>
        <xdr:cNvPr id="19" name="吹き出し: 四角形 18">
          <a:extLst>
            <a:ext uri="{FF2B5EF4-FFF2-40B4-BE49-F238E27FC236}">
              <a16:creationId xmlns:a16="http://schemas.microsoft.com/office/drawing/2014/main" id="{00000000-0008-0000-0700-000013000000}"/>
            </a:ext>
          </a:extLst>
        </xdr:cNvPr>
        <xdr:cNvSpPr/>
      </xdr:nvSpPr>
      <xdr:spPr>
        <a:xfrm>
          <a:off x="7067550" y="4429125"/>
          <a:ext cx="4535837" cy="2533650"/>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t>黄色セルに入力してください</a:t>
          </a:r>
          <a:endParaRPr kumimoji="1" lang="en-US" altLang="ja-JP" sz="2400" b="1"/>
        </a:p>
        <a:p>
          <a:pPr algn="ctr"/>
          <a:endParaRPr kumimoji="1" lang="en-US" altLang="ja-JP" sz="1400" b="1"/>
        </a:p>
        <a:p>
          <a:pPr algn="ctr"/>
          <a:r>
            <a:rPr kumimoji="1" lang="ja-JP" altLang="en-US" sz="1600" b="1"/>
            <a:t>・入力すると背景色が白色に反転します。</a:t>
          </a:r>
          <a:endParaRPr kumimoji="1" lang="en-US" altLang="ja-JP" sz="1600" b="1"/>
        </a:p>
        <a:p>
          <a:pPr algn="l"/>
          <a:r>
            <a:rPr kumimoji="1" lang="ja-JP" altLang="en-US" sz="1600" b="1" baseline="0"/>
            <a:t>   </a:t>
          </a:r>
          <a:r>
            <a:rPr kumimoji="1" lang="ja-JP" altLang="en-US" sz="1600" b="1"/>
            <a:t>・ ”認証更新１回目年月日”は、認証機関から</a:t>
          </a:r>
          <a:endParaRPr kumimoji="1" lang="en-US" altLang="ja-JP" sz="1600" b="1"/>
        </a:p>
        <a:p>
          <a:pPr algn="l"/>
          <a:r>
            <a:rPr kumimoji="1" lang="ja-JP" altLang="en-US" sz="1600" b="1"/>
            <a:t>　の「認証継続通知書」の発行日を記載下さい。</a:t>
          </a:r>
          <a:endParaRPr kumimoji="1" lang="en-US" altLang="ja-JP" sz="1600" b="1"/>
        </a:p>
        <a:p>
          <a:pPr algn="ctr"/>
          <a:endParaRPr kumimoji="1" lang="ja-JP" altLang="en-US" sz="1600" b="1"/>
        </a:p>
      </xdr:txBody>
    </xdr:sp>
    <xdr:clientData/>
  </xdr:twoCellAnchor>
  <mc:AlternateContent xmlns:mc="http://schemas.openxmlformats.org/markup-compatibility/2006">
    <mc:Choice xmlns:a14="http://schemas.microsoft.com/office/drawing/2010/main" Requires="a14">
      <xdr:twoCellAnchor editAs="oneCell">
        <xdr:from>
          <xdr:col>4</xdr:col>
          <xdr:colOff>19050</xdr:colOff>
          <xdr:row>46</xdr:row>
          <xdr:rowOff>0</xdr:rowOff>
        </xdr:from>
        <xdr:to>
          <xdr:col>4</xdr:col>
          <xdr:colOff>1152525</xdr:colOff>
          <xdr:row>46</xdr:row>
          <xdr:rowOff>247650</xdr:rowOff>
        </xdr:to>
        <xdr:sp macro="" textlink="">
          <xdr:nvSpPr>
            <xdr:cNvPr id="279562" name="Check Box 10" hidden="1">
              <a:extLst>
                <a:ext uri="{63B3BB69-23CF-44E3-9099-C40C66FF867C}">
                  <a14:compatExt spid="_x0000_s279562"/>
                </a:ext>
                <a:ext uri="{FF2B5EF4-FFF2-40B4-BE49-F238E27FC236}">
                  <a16:creationId xmlns:a16="http://schemas.microsoft.com/office/drawing/2014/main" id="{00000000-0008-0000-0700-00000A4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46</xdr:row>
          <xdr:rowOff>0</xdr:rowOff>
        </xdr:from>
        <xdr:to>
          <xdr:col>3</xdr:col>
          <xdr:colOff>1152525</xdr:colOff>
          <xdr:row>46</xdr:row>
          <xdr:rowOff>247650</xdr:rowOff>
        </xdr:to>
        <xdr:sp macro="" textlink="">
          <xdr:nvSpPr>
            <xdr:cNvPr id="279563" name="Check Box 11" hidden="1">
              <a:extLst>
                <a:ext uri="{63B3BB69-23CF-44E3-9099-C40C66FF867C}">
                  <a14:compatExt spid="_x0000_s279563"/>
                </a:ext>
                <a:ext uri="{FF2B5EF4-FFF2-40B4-BE49-F238E27FC236}">
                  <a16:creationId xmlns:a16="http://schemas.microsoft.com/office/drawing/2014/main" id="{00000000-0008-0000-0700-00000B4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46</xdr:row>
          <xdr:rowOff>0</xdr:rowOff>
        </xdr:from>
        <xdr:to>
          <xdr:col>2</xdr:col>
          <xdr:colOff>1162050</xdr:colOff>
          <xdr:row>46</xdr:row>
          <xdr:rowOff>247650</xdr:rowOff>
        </xdr:to>
        <xdr:sp macro="" textlink="">
          <xdr:nvSpPr>
            <xdr:cNvPr id="279564" name="Check Box 12" hidden="1">
              <a:extLst>
                <a:ext uri="{63B3BB69-23CF-44E3-9099-C40C66FF867C}">
                  <a14:compatExt spid="_x0000_s279564"/>
                </a:ext>
                <a:ext uri="{FF2B5EF4-FFF2-40B4-BE49-F238E27FC236}">
                  <a16:creationId xmlns:a16="http://schemas.microsoft.com/office/drawing/2014/main" id="{00000000-0008-0000-0700-00000C4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有機登録済品</a:t>
              </a:r>
            </a:p>
          </xdr:txBody>
        </xdr:sp>
        <xdr:clientData/>
      </xdr:twoCellAnchor>
    </mc:Choice>
    <mc:Fallback/>
  </mc:AlternateContent>
  <xdr:twoCellAnchor>
    <xdr:from>
      <xdr:col>7</xdr:col>
      <xdr:colOff>545023</xdr:colOff>
      <xdr:row>44</xdr:row>
      <xdr:rowOff>66675</xdr:rowOff>
    </xdr:from>
    <xdr:to>
      <xdr:col>13</xdr:col>
      <xdr:colOff>85725</xdr:colOff>
      <xdr:row>47</xdr:row>
      <xdr:rowOff>114300</xdr:rowOff>
    </xdr:to>
    <xdr:sp macro="" textlink="">
      <xdr:nvSpPr>
        <xdr:cNvPr id="22" name="吹き出し: 四角形 21">
          <a:extLst>
            <a:ext uri="{FF2B5EF4-FFF2-40B4-BE49-F238E27FC236}">
              <a16:creationId xmlns:a16="http://schemas.microsoft.com/office/drawing/2014/main" id="{00000000-0008-0000-0700-000016000000}"/>
            </a:ext>
          </a:extLst>
        </xdr:cNvPr>
        <xdr:cNvSpPr/>
      </xdr:nvSpPr>
      <xdr:spPr>
        <a:xfrm>
          <a:off x="7641148" y="9734550"/>
          <a:ext cx="3655502" cy="847725"/>
        </a:xfrm>
        <a:prstGeom prst="wedgeRectCallout">
          <a:avLst>
            <a:gd name="adj1" fmla="val -43103"/>
            <a:gd name="adj2" fmla="val 47944"/>
          </a:avLst>
        </a:prstGeom>
        <a:solidFill>
          <a:schemeClr val="accent5">
            <a:lumMod val="40000"/>
            <a:lumOff val="60000"/>
          </a:schemeClr>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ysClr val="windowText" lastClr="000000"/>
              </a:solidFill>
            </a:rPr>
            <a:t>５　交付申請額</a:t>
          </a:r>
          <a:endParaRPr kumimoji="1" lang="en-US" altLang="ja-JP" sz="1200" b="1">
            <a:solidFill>
              <a:sysClr val="windowText" lastClr="000000"/>
            </a:solidFill>
          </a:endParaRPr>
        </a:p>
        <a:p>
          <a:pPr algn="l"/>
          <a:r>
            <a:rPr kumimoji="1" lang="ja-JP" altLang="en-US" sz="1200" b="1">
              <a:solidFill>
                <a:sysClr val="windowText" lastClr="000000"/>
              </a:solidFill>
            </a:rPr>
            <a:t>　　交付申請する際に記入してください。</a:t>
          </a:r>
        </a:p>
      </xdr:txBody>
    </xdr:sp>
    <xdr:clientData/>
  </xdr:twoCellAnchor>
  <xdr:twoCellAnchor>
    <xdr:from>
      <xdr:col>6</xdr:col>
      <xdr:colOff>238126</xdr:colOff>
      <xdr:row>45</xdr:row>
      <xdr:rowOff>223838</xdr:rowOff>
    </xdr:from>
    <xdr:to>
      <xdr:col>7</xdr:col>
      <xdr:colOff>545023</xdr:colOff>
      <xdr:row>47</xdr:row>
      <xdr:rowOff>114300</xdr:rowOff>
    </xdr:to>
    <xdr:cxnSp macro="">
      <xdr:nvCxnSpPr>
        <xdr:cNvPr id="23" name="直線矢印コネクタ 22">
          <a:extLst>
            <a:ext uri="{FF2B5EF4-FFF2-40B4-BE49-F238E27FC236}">
              <a16:creationId xmlns:a16="http://schemas.microsoft.com/office/drawing/2014/main" id="{00000000-0008-0000-0700-000017000000}"/>
            </a:ext>
          </a:extLst>
        </xdr:cNvPr>
        <xdr:cNvCxnSpPr>
          <a:stCxn id="22" idx="1"/>
        </xdr:cNvCxnSpPr>
      </xdr:nvCxnSpPr>
      <xdr:spPr>
        <a:xfrm flipH="1">
          <a:off x="6638926" y="10158413"/>
          <a:ext cx="1002222" cy="42386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66454</xdr:colOff>
      <xdr:row>12</xdr:row>
      <xdr:rowOff>88605</xdr:rowOff>
    </xdr:from>
    <xdr:to>
      <xdr:col>8</xdr:col>
      <xdr:colOff>575931</xdr:colOff>
      <xdr:row>14</xdr:row>
      <xdr:rowOff>254739</xdr:rowOff>
    </xdr:to>
    <xdr:sp macro="" textlink="">
      <xdr:nvSpPr>
        <xdr:cNvPr id="3" name="正方形/長方形 2">
          <a:extLst>
            <a:ext uri="{FF2B5EF4-FFF2-40B4-BE49-F238E27FC236}">
              <a16:creationId xmlns:a16="http://schemas.microsoft.com/office/drawing/2014/main" id="{00000000-0008-0000-0800-000003000000}"/>
            </a:ext>
          </a:extLst>
        </xdr:cNvPr>
        <xdr:cNvSpPr/>
      </xdr:nvSpPr>
      <xdr:spPr>
        <a:xfrm>
          <a:off x="190279" y="4155780"/>
          <a:ext cx="4995752" cy="928134"/>
        </a:xfrm>
        <a:prstGeom prst="rect">
          <a:avLst/>
        </a:prstGeom>
        <a:solidFill>
          <a:srgbClr val="FFFF99"/>
        </a:solidFill>
        <a:ln w="2857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ゴシック" panose="020B0609070205080204" pitchFamily="49" charset="-128"/>
              <a:ea typeface="ＭＳ ゴシック" panose="020B0609070205080204" pitchFamily="49" charset="-128"/>
            </a:rPr>
            <a:t>同一生産品目で転換１年目完了または有機</a:t>
          </a:r>
          <a:r>
            <a:rPr kumimoji="1" lang="en-US" altLang="ja-JP" sz="1100">
              <a:solidFill>
                <a:schemeClr val="tx1"/>
              </a:solidFill>
              <a:latin typeface="ＭＳ ゴシック" panose="020B0609070205080204" pitchFamily="49" charset="-128"/>
              <a:ea typeface="ＭＳ ゴシック" panose="020B0609070205080204" pitchFamily="49" charset="-128"/>
            </a:rPr>
            <a:t>JAS</a:t>
          </a:r>
          <a:r>
            <a:rPr kumimoji="1" lang="ja-JP" altLang="en-US" sz="1100">
              <a:solidFill>
                <a:schemeClr val="tx1"/>
              </a:solidFill>
              <a:latin typeface="ＭＳ ゴシック" panose="020B0609070205080204" pitchFamily="49" charset="-128"/>
              <a:ea typeface="ＭＳ ゴシック" panose="020B0609070205080204" pitchFamily="49" charset="-128"/>
            </a:rPr>
            <a:t>認証取得しているほ場を</a:t>
          </a:r>
          <a:endParaRPr kumimoji="1" lang="en-US" altLang="ja-JP" sz="11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100">
              <a:solidFill>
                <a:schemeClr val="tx1"/>
              </a:solidFill>
              <a:latin typeface="ＭＳ ゴシック" panose="020B0609070205080204" pitchFamily="49" charset="-128"/>
              <a:ea typeface="ＭＳ ゴシック" panose="020B0609070205080204" pitchFamily="49" charset="-128"/>
            </a:rPr>
            <a:t>　□有している　　→　”既存　”</a:t>
          </a:r>
          <a:endParaRPr kumimoji="1" lang="en-US" altLang="ja-JP" sz="11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100">
              <a:solidFill>
                <a:schemeClr val="tx1"/>
              </a:solidFill>
              <a:latin typeface="ＭＳ ゴシック" panose="020B0609070205080204" pitchFamily="49" charset="-128"/>
              <a:ea typeface="ＭＳ ゴシック" panose="020B0609070205080204" pitchFamily="49" charset="-128"/>
            </a:rPr>
            <a:t>　□有していない　→　”新規”</a:t>
          </a:r>
        </a:p>
      </xdr:txBody>
    </xdr:sp>
    <xdr:clientData/>
  </xdr:twoCellAnchor>
  <xdr:twoCellAnchor>
    <xdr:from>
      <xdr:col>8</xdr:col>
      <xdr:colOff>587007</xdr:colOff>
      <xdr:row>14</xdr:row>
      <xdr:rowOff>66454</xdr:rowOff>
    </xdr:from>
    <xdr:to>
      <xdr:col>10</xdr:col>
      <xdr:colOff>343343</xdr:colOff>
      <xdr:row>16</xdr:row>
      <xdr:rowOff>132907</xdr:rowOff>
    </xdr:to>
    <xdr:cxnSp macro="">
      <xdr:nvCxnSpPr>
        <xdr:cNvPr id="4" name="直線矢印コネクタ 3">
          <a:extLst>
            <a:ext uri="{FF2B5EF4-FFF2-40B4-BE49-F238E27FC236}">
              <a16:creationId xmlns:a16="http://schemas.microsoft.com/office/drawing/2014/main" id="{00000000-0008-0000-0800-000004000000}"/>
            </a:ext>
          </a:extLst>
        </xdr:cNvPr>
        <xdr:cNvCxnSpPr>
          <a:stCxn id="5" idx="0"/>
        </xdr:cNvCxnSpPr>
      </xdr:nvCxnSpPr>
      <xdr:spPr>
        <a:xfrm flipH="1" flipV="1">
          <a:off x="5197107" y="4895629"/>
          <a:ext cx="1099361" cy="771303"/>
        </a:xfrm>
        <a:prstGeom prst="straightConnector1">
          <a:avLst/>
        </a:prstGeom>
        <a:ln>
          <a:solidFill>
            <a:srgbClr val="FF0000"/>
          </a:solidFill>
          <a:headEnd type="oval"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22150</xdr:colOff>
      <xdr:row>16</xdr:row>
      <xdr:rowOff>132907</xdr:rowOff>
    </xdr:from>
    <xdr:to>
      <xdr:col>10</xdr:col>
      <xdr:colOff>664535</xdr:colOff>
      <xdr:row>18</xdr:row>
      <xdr:rowOff>764215</xdr:rowOff>
    </xdr:to>
    <xdr:sp macro="" textlink="">
      <xdr:nvSpPr>
        <xdr:cNvPr id="5" name="正方形/長方形 4">
          <a:extLst>
            <a:ext uri="{FF2B5EF4-FFF2-40B4-BE49-F238E27FC236}">
              <a16:creationId xmlns:a16="http://schemas.microsoft.com/office/drawing/2014/main" id="{00000000-0008-0000-0800-000005000000}"/>
            </a:ext>
          </a:extLst>
        </xdr:cNvPr>
        <xdr:cNvSpPr/>
      </xdr:nvSpPr>
      <xdr:spPr>
        <a:xfrm>
          <a:off x="5975275" y="5666932"/>
          <a:ext cx="642385" cy="1898133"/>
        </a:xfrm>
        <a:prstGeom prst="rect">
          <a:avLst/>
        </a:prstGeom>
        <a:noFill/>
        <a:ln w="2857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20</xdr:col>
      <xdr:colOff>691559</xdr:colOff>
      <xdr:row>6</xdr:row>
      <xdr:rowOff>55378</xdr:rowOff>
    </xdr:from>
    <xdr:to>
      <xdr:col>21</xdr:col>
      <xdr:colOff>165469</xdr:colOff>
      <xdr:row>6</xdr:row>
      <xdr:rowOff>274453</xdr:rowOff>
    </xdr:to>
    <xdr:sp macro="" textlink="">
      <xdr:nvSpPr>
        <xdr:cNvPr id="7" name="楕円 6">
          <a:extLst>
            <a:ext uri="{FF2B5EF4-FFF2-40B4-BE49-F238E27FC236}">
              <a16:creationId xmlns:a16="http://schemas.microsoft.com/office/drawing/2014/main" id="{00000000-0008-0000-0800-000007000000}"/>
            </a:ext>
          </a:extLst>
        </xdr:cNvPr>
        <xdr:cNvSpPr/>
      </xdr:nvSpPr>
      <xdr:spPr>
        <a:xfrm>
          <a:off x="13627838" y="1827471"/>
          <a:ext cx="238125"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B</a:t>
          </a:r>
          <a:endParaRPr kumimoji="1" lang="ja-JP" altLang="en-US" sz="1100">
            <a:solidFill>
              <a:srgbClr val="FF0000"/>
            </a:solidFill>
          </a:endParaRPr>
        </a:p>
      </xdr:txBody>
    </xdr:sp>
    <xdr:clientData/>
  </xdr:twoCellAnchor>
  <xdr:twoCellAnchor>
    <xdr:from>
      <xdr:col>20</xdr:col>
      <xdr:colOff>675611</xdr:colOff>
      <xdr:row>6</xdr:row>
      <xdr:rowOff>355969</xdr:rowOff>
    </xdr:from>
    <xdr:to>
      <xdr:col>21</xdr:col>
      <xdr:colOff>149521</xdr:colOff>
      <xdr:row>7</xdr:row>
      <xdr:rowOff>198474</xdr:rowOff>
    </xdr:to>
    <xdr:sp macro="" textlink="">
      <xdr:nvSpPr>
        <xdr:cNvPr id="8" name="楕円 7">
          <a:extLst>
            <a:ext uri="{FF2B5EF4-FFF2-40B4-BE49-F238E27FC236}">
              <a16:creationId xmlns:a16="http://schemas.microsoft.com/office/drawing/2014/main" id="{00000000-0008-0000-0800-000008000000}"/>
            </a:ext>
          </a:extLst>
        </xdr:cNvPr>
        <xdr:cNvSpPr/>
      </xdr:nvSpPr>
      <xdr:spPr>
        <a:xfrm>
          <a:off x="13611890" y="2128062"/>
          <a:ext cx="238125"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C</a:t>
          </a:r>
          <a:endParaRPr kumimoji="1" lang="ja-JP" altLang="en-US" sz="1100">
            <a:solidFill>
              <a:srgbClr val="FF0000"/>
            </a:solidFill>
          </a:endParaRPr>
        </a:p>
      </xdr:txBody>
    </xdr:sp>
    <xdr:clientData/>
  </xdr:twoCellAnchor>
  <xdr:twoCellAnchor>
    <xdr:from>
      <xdr:col>20</xdr:col>
      <xdr:colOff>724786</xdr:colOff>
      <xdr:row>7</xdr:row>
      <xdr:rowOff>371697</xdr:rowOff>
    </xdr:from>
    <xdr:to>
      <xdr:col>21</xdr:col>
      <xdr:colOff>198696</xdr:colOff>
      <xdr:row>8</xdr:row>
      <xdr:rowOff>214202</xdr:rowOff>
    </xdr:to>
    <xdr:sp macro="" textlink="">
      <xdr:nvSpPr>
        <xdr:cNvPr id="9" name="楕円 8">
          <a:extLst>
            <a:ext uri="{FF2B5EF4-FFF2-40B4-BE49-F238E27FC236}">
              <a16:creationId xmlns:a16="http://schemas.microsoft.com/office/drawing/2014/main" id="{00000000-0008-0000-0800-000009000000}"/>
            </a:ext>
          </a:extLst>
        </xdr:cNvPr>
        <xdr:cNvSpPr/>
      </xdr:nvSpPr>
      <xdr:spPr>
        <a:xfrm>
          <a:off x="13661065" y="2520360"/>
          <a:ext cx="238125"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D</a:t>
          </a:r>
          <a:endParaRPr kumimoji="1" lang="ja-JP" altLang="en-US" sz="1100">
            <a:solidFill>
              <a:srgbClr val="FF0000"/>
            </a:solidFill>
          </a:endParaRPr>
        </a:p>
      </xdr:txBody>
    </xdr:sp>
    <xdr:clientData/>
  </xdr:twoCellAnchor>
  <xdr:twoCellAnchor>
    <xdr:from>
      <xdr:col>19</xdr:col>
      <xdr:colOff>631308</xdr:colOff>
      <xdr:row>6</xdr:row>
      <xdr:rowOff>373247</xdr:rowOff>
    </xdr:from>
    <xdr:to>
      <xdr:col>20</xdr:col>
      <xdr:colOff>105218</xdr:colOff>
      <xdr:row>7</xdr:row>
      <xdr:rowOff>215752</xdr:rowOff>
    </xdr:to>
    <xdr:sp macro="" textlink="">
      <xdr:nvSpPr>
        <xdr:cNvPr id="10" name="楕円 9">
          <a:extLst>
            <a:ext uri="{FF2B5EF4-FFF2-40B4-BE49-F238E27FC236}">
              <a16:creationId xmlns:a16="http://schemas.microsoft.com/office/drawing/2014/main" id="{00000000-0008-0000-0800-00000A000000}"/>
            </a:ext>
          </a:extLst>
        </xdr:cNvPr>
        <xdr:cNvSpPr/>
      </xdr:nvSpPr>
      <xdr:spPr>
        <a:xfrm>
          <a:off x="12803372" y="2145340"/>
          <a:ext cx="238125"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E</a:t>
          </a:r>
          <a:endParaRPr kumimoji="1" lang="ja-JP" altLang="en-US" sz="1100">
            <a:solidFill>
              <a:srgbClr val="FF0000"/>
            </a:solidFill>
          </a:endParaRPr>
        </a:p>
      </xdr:txBody>
    </xdr:sp>
    <xdr:clientData/>
  </xdr:twoCellAnchor>
  <xdr:twoCellAnchor>
    <xdr:from>
      <xdr:col>19</xdr:col>
      <xdr:colOff>664534</xdr:colOff>
      <xdr:row>8</xdr:row>
      <xdr:rowOff>40980</xdr:rowOff>
    </xdr:from>
    <xdr:to>
      <xdr:col>20</xdr:col>
      <xdr:colOff>138444</xdr:colOff>
      <xdr:row>8</xdr:row>
      <xdr:rowOff>260055</xdr:rowOff>
    </xdr:to>
    <xdr:sp macro="" textlink="">
      <xdr:nvSpPr>
        <xdr:cNvPr id="11" name="楕円 10">
          <a:extLst>
            <a:ext uri="{FF2B5EF4-FFF2-40B4-BE49-F238E27FC236}">
              <a16:creationId xmlns:a16="http://schemas.microsoft.com/office/drawing/2014/main" id="{00000000-0008-0000-0800-00000B000000}"/>
            </a:ext>
          </a:extLst>
        </xdr:cNvPr>
        <xdr:cNvSpPr/>
      </xdr:nvSpPr>
      <xdr:spPr>
        <a:xfrm>
          <a:off x="12836598" y="2566213"/>
          <a:ext cx="238125"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F</a:t>
          </a:r>
          <a:endParaRPr kumimoji="1" lang="ja-JP" altLang="en-US" sz="1100">
            <a:solidFill>
              <a:srgbClr val="FF0000"/>
            </a:solidFill>
          </a:endParaRPr>
        </a:p>
      </xdr:txBody>
    </xdr:sp>
    <xdr:clientData/>
  </xdr:twoCellAnchor>
  <xdr:twoCellAnchor editAs="oneCell">
    <xdr:from>
      <xdr:col>22</xdr:col>
      <xdr:colOff>66454</xdr:colOff>
      <xdr:row>0</xdr:row>
      <xdr:rowOff>121834</xdr:rowOff>
    </xdr:from>
    <xdr:to>
      <xdr:col>38</xdr:col>
      <xdr:colOff>166136</xdr:colOff>
      <xdr:row>10</xdr:row>
      <xdr:rowOff>318469</xdr:rowOff>
    </xdr:to>
    <xdr:pic>
      <xdr:nvPicPr>
        <xdr:cNvPr id="12" name="図 11">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531163" y="121834"/>
          <a:ext cx="12205292" cy="3552536"/>
        </a:xfrm>
        <a:prstGeom prst="rect">
          <a:avLst/>
        </a:prstGeom>
        <a:solidFill>
          <a:schemeClr val="accent4">
            <a:lumMod val="20000"/>
            <a:lumOff val="80000"/>
          </a:schemeClr>
        </a:solidFill>
        <a:ln>
          <a:solidFill>
            <a:schemeClr val="tx1"/>
          </a:solidFill>
        </a:ln>
      </xdr:spPr>
    </xdr:pic>
    <xdr:clientData/>
  </xdr:twoCellAnchor>
  <xdr:twoCellAnchor>
    <xdr:from>
      <xdr:col>22</xdr:col>
      <xdr:colOff>121832</xdr:colOff>
      <xdr:row>0</xdr:row>
      <xdr:rowOff>55378</xdr:rowOff>
    </xdr:from>
    <xdr:to>
      <xdr:col>25</xdr:col>
      <xdr:colOff>520553</xdr:colOff>
      <xdr:row>2</xdr:row>
      <xdr:rowOff>143982</xdr:rowOff>
    </xdr:to>
    <xdr:sp macro="" textlink="">
      <xdr:nvSpPr>
        <xdr:cNvPr id="13" name="正方形/長方形 12">
          <a:extLst>
            <a:ext uri="{FF2B5EF4-FFF2-40B4-BE49-F238E27FC236}">
              <a16:creationId xmlns:a16="http://schemas.microsoft.com/office/drawing/2014/main" id="{00000000-0008-0000-0800-00000D000000}"/>
            </a:ext>
          </a:extLst>
        </xdr:cNvPr>
        <xdr:cNvSpPr/>
      </xdr:nvSpPr>
      <xdr:spPr>
        <a:xfrm>
          <a:off x="14586541" y="55378"/>
          <a:ext cx="2647064" cy="498401"/>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対象ほ場と補助額の考え方</a:t>
          </a:r>
        </a:p>
      </xdr:txBody>
    </xdr:sp>
    <xdr:clientData/>
  </xdr:twoCellAnchor>
  <xdr:twoCellAnchor>
    <xdr:from>
      <xdr:col>14</xdr:col>
      <xdr:colOff>44304</xdr:colOff>
      <xdr:row>17</xdr:row>
      <xdr:rowOff>55377</xdr:rowOff>
    </xdr:from>
    <xdr:to>
      <xdr:col>16</xdr:col>
      <xdr:colOff>675612</xdr:colOff>
      <xdr:row>17</xdr:row>
      <xdr:rowOff>587005</xdr:rowOff>
    </xdr:to>
    <xdr:sp macro="" textlink="">
      <xdr:nvSpPr>
        <xdr:cNvPr id="2" name="正方形/長方形 1">
          <a:extLst>
            <a:ext uri="{FF2B5EF4-FFF2-40B4-BE49-F238E27FC236}">
              <a16:creationId xmlns:a16="http://schemas.microsoft.com/office/drawing/2014/main" id="{D8AE14AF-5AB4-4D74-BA28-7A4F1F337706}"/>
            </a:ext>
          </a:extLst>
        </xdr:cNvPr>
        <xdr:cNvSpPr/>
      </xdr:nvSpPr>
      <xdr:spPr>
        <a:xfrm>
          <a:off x="10721164" y="5936511"/>
          <a:ext cx="2071134" cy="531628"/>
        </a:xfrm>
        <a:prstGeom prst="rect">
          <a:avLst/>
        </a:prstGeom>
        <a:solidFill>
          <a:schemeClr val="bg1"/>
        </a:solidFill>
        <a:ln>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FF0000"/>
              </a:solidFill>
            </a:rPr>
            <a:t>ﾌﾟﾙﾀﾞｳﾝﾒﾆｭｰからｾﾚｸﾄ</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66454</xdr:colOff>
      <xdr:row>12</xdr:row>
      <xdr:rowOff>88605</xdr:rowOff>
    </xdr:from>
    <xdr:to>
      <xdr:col>8</xdr:col>
      <xdr:colOff>575931</xdr:colOff>
      <xdr:row>14</xdr:row>
      <xdr:rowOff>254739</xdr:rowOff>
    </xdr:to>
    <xdr:sp macro="" textlink="">
      <xdr:nvSpPr>
        <xdr:cNvPr id="2" name="正方形/長方形 1">
          <a:extLst>
            <a:ext uri="{FF2B5EF4-FFF2-40B4-BE49-F238E27FC236}">
              <a16:creationId xmlns:a16="http://schemas.microsoft.com/office/drawing/2014/main" id="{00000000-0008-0000-0900-000002000000}"/>
            </a:ext>
          </a:extLst>
        </xdr:cNvPr>
        <xdr:cNvSpPr/>
      </xdr:nvSpPr>
      <xdr:spPr>
        <a:xfrm>
          <a:off x="190279" y="4155780"/>
          <a:ext cx="6538802" cy="928134"/>
        </a:xfrm>
        <a:prstGeom prst="rect">
          <a:avLst/>
        </a:prstGeom>
        <a:solidFill>
          <a:srgbClr val="FFFF99"/>
        </a:solidFill>
        <a:ln w="2857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ＭＳ ゴシック" panose="020B0609070205080204" pitchFamily="49" charset="-128"/>
              <a:ea typeface="ＭＳ ゴシック" panose="020B0609070205080204" pitchFamily="49" charset="-128"/>
            </a:rPr>
            <a:t>同一生産品目で転換１年目完了または有機</a:t>
          </a:r>
          <a:r>
            <a:rPr kumimoji="1" lang="en-US" altLang="ja-JP" sz="1100">
              <a:solidFill>
                <a:schemeClr val="tx1"/>
              </a:solidFill>
              <a:latin typeface="ＭＳ ゴシック" panose="020B0609070205080204" pitchFamily="49" charset="-128"/>
              <a:ea typeface="ＭＳ ゴシック" panose="020B0609070205080204" pitchFamily="49" charset="-128"/>
            </a:rPr>
            <a:t>JAS</a:t>
          </a:r>
          <a:r>
            <a:rPr kumimoji="1" lang="ja-JP" altLang="en-US" sz="1100">
              <a:solidFill>
                <a:schemeClr val="tx1"/>
              </a:solidFill>
              <a:latin typeface="ＭＳ ゴシック" panose="020B0609070205080204" pitchFamily="49" charset="-128"/>
              <a:ea typeface="ＭＳ ゴシック" panose="020B0609070205080204" pitchFamily="49" charset="-128"/>
            </a:rPr>
            <a:t>認証取得しているほ場を</a:t>
          </a:r>
          <a:endParaRPr kumimoji="1" lang="en-US" altLang="ja-JP" sz="11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100">
              <a:solidFill>
                <a:schemeClr val="tx1"/>
              </a:solidFill>
              <a:latin typeface="ＭＳ ゴシック" panose="020B0609070205080204" pitchFamily="49" charset="-128"/>
              <a:ea typeface="ＭＳ ゴシック" panose="020B0609070205080204" pitchFamily="49" charset="-128"/>
            </a:rPr>
            <a:t>　□有している　　→　”既存　”</a:t>
          </a:r>
          <a:endParaRPr kumimoji="1" lang="en-US" altLang="ja-JP" sz="11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1100">
              <a:solidFill>
                <a:schemeClr val="tx1"/>
              </a:solidFill>
              <a:latin typeface="ＭＳ ゴシック" panose="020B0609070205080204" pitchFamily="49" charset="-128"/>
              <a:ea typeface="ＭＳ ゴシック" panose="020B0609070205080204" pitchFamily="49" charset="-128"/>
            </a:rPr>
            <a:t>　□有していない　→　”新規”</a:t>
          </a:r>
        </a:p>
      </xdr:txBody>
    </xdr:sp>
    <xdr:clientData/>
  </xdr:twoCellAnchor>
  <xdr:twoCellAnchor>
    <xdr:from>
      <xdr:col>8</xdr:col>
      <xdr:colOff>587007</xdr:colOff>
      <xdr:row>14</xdr:row>
      <xdr:rowOff>66454</xdr:rowOff>
    </xdr:from>
    <xdr:to>
      <xdr:col>10</xdr:col>
      <xdr:colOff>343343</xdr:colOff>
      <xdr:row>16</xdr:row>
      <xdr:rowOff>132907</xdr:rowOff>
    </xdr:to>
    <xdr:cxnSp macro="">
      <xdr:nvCxnSpPr>
        <xdr:cNvPr id="3" name="直線矢印コネクタ 2">
          <a:extLst>
            <a:ext uri="{FF2B5EF4-FFF2-40B4-BE49-F238E27FC236}">
              <a16:creationId xmlns:a16="http://schemas.microsoft.com/office/drawing/2014/main" id="{00000000-0008-0000-0900-000003000000}"/>
            </a:ext>
          </a:extLst>
        </xdr:cNvPr>
        <xdr:cNvCxnSpPr>
          <a:stCxn id="4" idx="0"/>
        </xdr:cNvCxnSpPr>
      </xdr:nvCxnSpPr>
      <xdr:spPr>
        <a:xfrm flipH="1" flipV="1">
          <a:off x="6740157" y="4895629"/>
          <a:ext cx="1099361" cy="771303"/>
        </a:xfrm>
        <a:prstGeom prst="straightConnector1">
          <a:avLst/>
        </a:prstGeom>
        <a:ln>
          <a:solidFill>
            <a:srgbClr val="FF0000"/>
          </a:solidFill>
          <a:headEnd type="oval"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22150</xdr:colOff>
      <xdr:row>16</xdr:row>
      <xdr:rowOff>132907</xdr:rowOff>
    </xdr:from>
    <xdr:to>
      <xdr:col>10</xdr:col>
      <xdr:colOff>664535</xdr:colOff>
      <xdr:row>18</xdr:row>
      <xdr:rowOff>764215</xdr:rowOff>
    </xdr:to>
    <xdr:sp macro="" textlink="">
      <xdr:nvSpPr>
        <xdr:cNvPr id="4" name="正方形/長方形 3">
          <a:extLst>
            <a:ext uri="{FF2B5EF4-FFF2-40B4-BE49-F238E27FC236}">
              <a16:creationId xmlns:a16="http://schemas.microsoft.com/office/drawing/2014/main" id="{00000000-0008-0000-0900-000004000000}"/>
            </a:ext>
          </a:extLst>
        </xdr:cNvPr>
        <xdr:cNvSpPr/>
      </xdr:nvSpPr>
      <xdr:spPr>
        <a:xfrm>
          <a:off x="7518325" y="5666932"/>
          <a:ext cx="642385" cy="1898133"/>
        </a:xfrm>
        <a:prstGeom prst="rect">
          <a:avLst/>
        </a:prstGeom>
        <a:noFill/>
        <a:ln w="2857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20</xdr:col>
      <xdr:colOff>691559</xdr:colOff>
      <xdr:row>6</xdr:row>
      <xdr:rowOff>55378</xdr:rowOff>
    </xdr:from>
    <xdr:to>
      <xdr:col>21</xdr:col>
      <xdr:colOff>165469</xdr:colOff>
      <xdr:row>6</xdr:row>
      <xdr:rowOff>274453</xdr:rowOff>
    </xdr:to>
    <xdr:sp macro="" textlink="">
      <xdr:nvSpPr>
        <xdr:cNvPr id="5" name="楕円 4">
          <a:extLst>
            <a:ext uri="{FF2B5EF4-FFF2-40B4-BE49-F238E27FC236}">
              <a16:creationId xmlns:a16="http://schemas.microsoft.com/office/drawing/2014/main" id="{00000000-0008-0000-0900-000005000000}"/>
            </a:ext>
          </a:extLst>
        </xdr:cNvPr>
        <xdr:cNvSpPr/>
      </xdr:nvSpPr>
      <xdr:spPr>
        <a:xfrm>
          <a:off x="15169559" y="1836553"/>
          <a:ext cx="235910"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B</a:t>
          </a:r>
          <a:endParaRPr kumimoji="1" lang="ja-JP" altLang="en-US" sz="1100">
            <a:solidFill>
              <a:srgbClr val="FF0000"/>
            </a:solidFill>
          </a:endParaRPr>
        </a:p>
      </xdr:txBody>
    </xdr:sp>
    <xdr:clientData/>
  </xdr:twoCellAnchor>
  <xdr:twoCellAnchor>
    <xdr:from>
      <xdr:col>20</xdr:col>
      <xdr:colOff>675611</xdr:colOff>
      <xdr:row>6</xdr:row>
      <xdr:rowOff>355969</xdr:rowOff>
    </xdr:from>
    <xdr:to>
      <xdr:col>21</xdr:col>
      <xdr:colOff>149521</xdr:colOff>
      <xdr:row>7</xdr:row>
      <xdr:rowOff>198474</xdr:rowOff>
    </xdr:to>
    <xdr:sp macro="" textlink="">
      <xdr:nvSpPr>
        <xdr:cNvPr id="6" name="楕円 5">
          <a:extLst>
            <a:ext uri="{FF2B5EF4-FFF2-40B4-BE49-F238E27FC236}">
              <a16:creationId xmlns:a16="http://schemas.microsoft.com/office/drawing/2014/main" id="{00000000-0008-0000-0900-000006000000}"/>
            </a:ext>
          </a:extLst>
        </xdr:cNvPr>
        <xdr:cNvSpPr/>
      </xdr:nvSpPr>
      <xdr:spPr>
        <a:xfrm>
          <a:off x="15153611" y="2137144"/>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C</a:t>
          </a:r>
          <a:endParaRPr kumimoji="1" lang="ja-JP" altLang="en-US" sz="1100">
            <a:solidFill>
              <a:srgbClr val="FF0000"/>
            </a:solidFill>
          </a:endParaRPr>
        </a:p>
      </xdr:txBody>
    </xdr:sp>
    <xdr:clientData/>
  </xdr:twoCellAnchor>
  <xdr:twoCellAnchor>
    <xdr:from>
      <xdr:col>20</xdr:col>
      <xdr:colOff>724786</xdr:colOff>
      <xdr:row>7</xdr:row>
      <xdr:rowOff>371697</xdr:rowOff>
    </xdr:from>
    <xdr:to>
      <xdr:col>21</xdr:col>
      <xdr:colOff>198696</xdr:colOff>
      <xdr:row>8</xdr:row>
      <xdr:rowOff>214202</xdr:rowOff>
    </xdr:to>
    <xdr:sp macro="" textlink="">
      <xdr:nvSpPr>
        <xdr:cNvPr id="7" name="楕円 6">
          <a:extLst>
            <a:ext uri="{FF2B5EF4-FFF2-40B4-BE49-F238E27FC236}">
              <a16:creationId xmlns:a16="http://schemas.microsoft.com/office/drawing/2014/main" id="{00000000-0008-0000-0900-000007000000}"/>
            </a:ext>
          </a:extLst>
        </xdr:cNvPr>
        <xdr:cNvSpPr/>
      </xdr:nvSpPr>
      <xdr:spPr>
        <a:xfrm>
          <a:off x="15202786" y="2533872"/>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D</a:t>
          </a:r>
          <a:endParaRPr kumimoji="1" lang="ja-JP" altLang="en-US" sz="1100">
            <a:solidFill>
              <a:srgbClr val="FF0000"/>
            </a:solidFill>
          </a:endParaRPr>
        </a:p>
      </xdr:txBody>
    </xdr:sp>
    <xdr:clientData/>
  </xdr:twoCellAnchor>
  <xdr:twoCellAnchor>
    <xdr:from>
      <xdr:col>19</xdr:col>
      <xdr:colOff>631308</xdr:colOff>
      <xdr:row>6</xdr:row>
      <xdr:rowOff>373247</xdr:rowOff>
    </xdr:from>
    <xdr:to>
      <xdr:col>20</xdr:col>
      <xdr:colOff>105218</xdr:colOff>
      <xdr:row>7</xdr:row>
      <xdr:rowOff>215752</xdr:rowOff>
    </xdr:to>
    <xdr:sp macro="" textlink="">
      <xdr:nvSpPr>
        <xdr:cNvPr id="8" name="楕円 7">
          <a:extLst>
            <a:ext uri="{FF2B5EF4-FFF2-40B4-BE49-F238E27FC236}">
              <a16:creationId xmlns:a16="http://schemas.microsoft.com/office/drawing/2014/main" id="{00000000-0008-0000-0900-000008000000}"/>
            </a:ext>
          </a:extLst>
        </xdr:cNvPr>
        <xdr:cNvSpPr/>
      </xdr:nvSpPr>
      <xdr:spPr>
        <a:xfrm>
          <a:off x="14347308" y="2154422"/>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E</a:t>
          </a:r>
          <a:endParaRPr kumimoji="1" lang="ja-JP" altLang="en-US" sz="1100">
            <a:solidFill>
              <a:srgbClr val="FF0000"/>
            </a:solidFill>
          </a:endParaRPr>
        </a:p>
      </xdr:txBody>
    </xdr:sp>
    <xdr:clientData/>
  </xdr:twoCellAnchor>
  <xdr:twoCellAnchor>
    <xdr:from>
      <xdr:col>19</xdr:col>
      <xdr:colOff>664534</xdr:colOff>
      <xdr:row>8</xdr:row>
      <xdr:rowOff>40980</xdr:rowOff>
    </xdr:from>
    <xdr:to>
      <xdr:col>20</xdr:col>
      <xdr:colOff>138444</xdr:colOff>
      <xdr:row>8</xdr:row>
      <xdr:rowOff>260055</xdr:rowOff>
    </xdr:to>
    <xdr:sp macro="" textlink="">
      <xdr:nvSpPr>
        <xdr:cNvPr id="9" name="楕円 8">
          <a:extLst>
            <a:ext uri="{FF2B5EF4-FFF2-40B4-BE49-F238E27FC236}">
              <a16:creationId xmlns:a16="http://schemas.microsoft.com/office/drawing/2014/main" id="{00000000-0008-0000-0900-000009000000}"/>
            </a:ext>
          </a:extLst>
        </xdr:cNvPr>
        <xdr:cNvSpPr/>
      </xdr:nvSpPr>
      <xdr:spPr>
        <a:xfrm>
          <a:off x="14380534" y="2584155"/>
          <a:ext cx="235910"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F</a:t>
          </a:r>
          <a:endParaRPr kumimoji="1" lang="ja-JP" altLang="en-US" sz="1100">
            <a:solidFill>
              <a:srgbClr val="FF0000"/>
            </a:solidFill>
          </a:endParaRPr>
        </a:p>
      </xdr:txBody>
    </xdr:sp>
    <xdr:clientData/>
  </xdr:twoCellAnchor>
  <xdr:twoCellAnchor editAs="oneCell">
    <xdr:from>
      <xdr:col>22</xdr:col>
      <xdr:colOff>66454</xdr:colOff>
      <xdr:row>0</xdr:row>
      <xdr:rowOff>121834</xdr:rowOff>
    </xdr:from>
    <xdr:to>
      <xdr:col>38</xdr:col>
      <xdr:colOff>166136</xdr:colOff>
      <xdr:row>10</xdr:row>
      <xdr:rowOff>307393</xdr:rowOff>
    </xdr:to>
    <xdr:pic>
      <xdr:nvPicPr>
        <xdr:cNvPr id="10" name="図 9">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068454" y="121834"/>
          <a:ext cx="12234532" cy="3583769"/>
        </a:xfrm>
        <a:prstGeom prst="rect">
          <a:avLst/>
        </a:prstGeom>
        <a:solidFill>
          <a:schemeClr val="accent4">
            <a:lumMod val="20000"/>
            <a:lumOff val="80000"/>
          </a:schemeClr>
        </a:solidFill>
        <a:ln>
          <a:solidFill>
            <a:schemeClr val="tx1"/>
          </a:solidFill>
        </a:ln>
      </xdr:spPr>
    </xdr:pic>
    <xdr:clientData/>
  </xdr:twoCellAnchor>
  <xdr:twoCellAnchor>
    <xdr:from>
      <xdr:col>22</xdr:col>
      <xdr:colOff>121832</xdr:colOff>
      <xdr:row>0</xdr:row>
      <xdr:rowOff>55378</xdr:rowOff>
    </xdr:from>
    <xdr:to>
      <xdr:col>25</xdr:col>
      <xdr:colOff>520553</xdr:colOff>
      <xdr:row>2</xdr:row>
      <xdr:rowOff>143982</xdr:rowOff>
    </xdr:to>
    <xdr:sp macro="" textlink="">
      <xdr:nvSpPr>
        <xdr:cNvPr id="11" name="正方形/長方形 10">
          <a:extLst>
            <a:ext uri="{FF2B5EF4-FFF2-40B4-BE49-F238E27FC236}">
              <a16:creationId xmlns:a16="http://schemas.microsoft.com/office/drawing/2014/main" id="{00000000-0008-0000-0900-00000B000000}"/>
            </a:ext>
          </a:extLst>
        </xdr:cNvPr>
        <xdr:cNvSpPr/>
      </xdr:nvSpPr>
      <xdr:spPr>
        <a:xfrm>
          <a:off x="16123832" y="55378"/>
          <a:ext cx="2646621" cy="507704"/>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対象ほ場と補助額の考え方</a:t>
          </a:r>
        </a:p>
      </xdr:txBody>
    </xdr:sp>
    <xdr:clientData/>
  </xdr:twoCellAnchor>
  <xdr:twoCellAnchor>
    <xdr:from>
      <xdr:col>5</xdr:col>
      <xdr:colOff>121831</xdr:colOff>
      <xdr:row>0</xdr:row>
      <xdr:rowOff>99679</xdr:rowOff>
    </xdr:from>
    <xdr:to>
      <xdr:col>7</xdr:col>
      <xdr:colOff>575930</xdr:colOff>
      <xdr:row>3</xdr:row>
      <xdr:rowOff>11074</xdr:rowOff>
    </xdr:to>
    <xdr:sp macro="" textlink="">
      <xdr:nvSpPr>
        <xdr:cNvPr id="12" name="正方形/長方形 11">
          <a:extLst>
            <a:ext uri="{FF2B5EF4-FFF2-40B4-BE49-F238E27FC236}">
              <a16:creationId xmlns:a16="http://schemas.microsoft.com/office/drawing/2014/main" id="{00000000-0008-0000-0900-00000C000000}"/>
            </a:ext>
          </a:extLst>
        </xdr:cNvPr>
        <xdr:cNvSpPr/>
      </xdr:nvSpPr>
      <xdr:spPr>
        <a:xfrm>
          <a:off x="3987209" y="99679"/>
          <a:ext cx="2004680" cy="631308"/>
        </a:xfrm>
        <a:prstGeom prst="rect">
          <a:avLst/>
        </a:prstGeom>
        <a:solidFill>
          <a:srgbClr val="FFFFCC"/>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14</xdr:col>
      <xdr:colOff>22151</xdr:colOff>
      <xdr:row>17</xdr:row>
      <xdr:rowOff>110756</xdr:rowOff>
    </xdr:from>
    <xdr:to>
      <xdr:col>16</xdr:col>
      <xdr:colOff>653459</xdr:colOff>
      <xdr:row>17</xdr:row>
      <xdr:rowOff>642384</xdr:rowOff>
    </xdr:to>
    <xdr:sp macro="" textlink="">
      <xdr:nvSpPr>
        <xdr:cNvPr id="13" name="正方形/長方形 12">
          <a:extLst>
            <a:ext uri="{FF2B5EF4-FFF2-40B4-BE49-F238E27FC236}">
              <a16:creationId xmlns:a16="http://schemas.microsoft.com/office/drawing/2014/main" id="{ACFCB55A-F2CB-4448-83CE-370422BED08B}"/>
            </a:ext>
          </a:extLst>
        </xdr:cNvPr>
        <xdr:cNvSpPr/>
      </xdr:nvSpPr>
      <xdr:spPr>
        <a:xfrm>
          <a:off x="10699011" y="6002965"/>
          <a:ext cx="2071134" cy="531628"/>
        </a:xfrm>
        <a:prstGeom prst="rect">
          <a:avLst/>
        </a:prstGeom>
        <a:solidFill>
          <a:schemeClr val="bg1"/>
        </a:solidFill>
        <a:ln>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FF0000"/>
              </a:solidFill>
            </a:rPr>
            <a:t>ﾌﾟﾙﾀﾞｳﾝﾒﾆｭｰからｾﾚｸﾄ</a:t>
          </a:r>
        </a:p>
      </xdr:txBody>
    </xdr:sp>
    <xdr:clientData/>
  </xdr:twoCellAnchor>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57150</xdr:colOff>
          <xdr:row>3</xdr:row>
          <xdr:rowOff>190500</xdr:rowOff>
        </xdr:from>
        <xdr:to>
          <xdr:col>19</xdr:col>
          <xdr:colOff>9525</xdr:colOff>
          <xdr:row>4</xdr:row>
          <xdr:rowOff>200025</xdr:rowOff>
        </xdr:to>
        <xdr:sp macro="" textlink="">
          <xdr:nvSpPr>
            <xdr:cNvPr id="228353" name="Check Box 1" hidden="1">
              <a:extLst>
                <a:ext uri="{63B3BB69-23CF-44E3-9099-C40C66FF867C}">
                  <a14:compatExt spid="_x0000_s228353"/>
                </a:ext>
                <a:ext uri="{FF2B5EF4-FFF2-40B4-BE49-F238E27FC236}">
                  <a16:creationId xmlns:a16="http://schemas.microsoft.com/office/drawing/2014/main" id="{00000000-0008-0000-0A00-0000017C03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１年目実績</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xdr:row>
          <xdr:rowOff>190500</xdr:rowOff>
        </xdr:from>
        <xdr:to>
          <xdr:col>24</xdr:col>
          <xdr:colOff>123825</xdr:colOff>
          <xdr:row>4</xdr:row>
          <xdr:rowOff>200025</xdr:rowOff>
        </xdr:to>
        <xdr:sp macro="" textlink="">
          <xdr:nvSpPr>
            <xdr:cNvPr id="228354" name="Check Box 2" hidden="1">
              <a:extLst>
                <a:ext uri="{63B3BB69-23CF-44E3-9099-C40C66FF867C}">
                  <a14:compatExt spid="_x0000_s228354"/>
                </a:ext>
                <a:ext uri="{FF2B5EF4-FFF2-40B4-BE49-F238E27FC236}">
                  <a16:creationId xmlns:a16="http://schemas.microsoft.com/office/drawing/2014/main" id="{00000000-0008-0000-0A00-0000027C03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２年目実績</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xdr:row>
          <xdr:rowOff>180975</xdr:rowOff>
        </xdr:from>
        <xdr:to>
          <xdr:col>29</xdr:col>
          <xdr:colOff>152400</xdr:colOff>
          <xdr:row>4</xdr:row>
          <xdr:rowOff>190500</xdr:rowOff>
        </xdr:to>
        <xdr:sp macro="" textlink="">
          <xdr:nvSpPr>
            <xdr:cNvPr id="228355" name="Check Box 3" hidden="1">
              <a:extLst>
                <a:ext uri="{63B3BB69-23CF-44E3-9099-C40C66FF867C}">
                  <a14:compatExt spid="_x0000_s228355"/>
                </a:ext>
                <a:ext uri="{FF2B5EF4-FFF2-40B4-BE49-F238E27FC236}">
                  <a16:creationId xmlns:a16="http://schemas.microsoft.com/office/drawing/2014/main" id="{00000000-0008-0000-0A00-0000037C03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３年目実績</a:t>
              </a:r>
            </a:p>
          </xdr:txBody>
        </xdr:sp>
        <xdr:clientData/>
      </xdr:twoCellAnchor>
    </mc:Choice>
    <mc:Fallback/>
  </mc:AlternateContent>
  <xdr:twoCellAnchor>
    <xdr:from>
      <xdr:col>52</xdr:col>
      <xdr:colOff>171449</xdr:colOff>
      <xdr:row>1</xdr:row>
      <xdr:rowOff>28575</xdr:rowOff>
    </xdr:from>
    <xdr:to>
      <xdr:col>55</xdr:col>
      <xdr:colOff>390525</xdr:colOff>
      <xdr:row>8</xdr:row>
      <xdr:rowOff>200025</xdr:rowOff>
    </xdr:to>
    <xdr:sp macro="" textlink="">
      <xdr:nvSpPr>
        <xdr:cNvPr id="5" name="吹き出し: 四角形 4">
          <a:extLst>
            <a:ext uri="{FF2B5EF4-FFF2-40B4-BE49-F238E27FC236}">
              <a16:creationId xmlns:a16="http://schemas.microsoft.com/office/drawing/2014/main" id="{00000000-0008-0000-0A00-000005000000}"/>
            </a:ext>
          </a:extLst>
        </xdr:cNvPr>
        <xdr:cNvSpPr/>
      </xdr:nvSpPr>
      <xdr:spPr>
        <a:xfrm>
          <a:off x="10496549" y="228600"/>
          <a:ext cx="2933701" cy="18573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作業内容と使用機械・器具の洗浄・清掃方法はﾌﾟﾙﾀﾞｳﾝﾒﾆｭｰから選んでください。</a:t>
          </a:r>
          <a:endParaRPr kumimoji="1" lang="en-US" altLang="ja-JP" sz="1200" b="1"/>
        </a:p>
        <a:p>
          <a:pPr algn="l"/>
          <a:r>
            <a:rPr kumimoji="1" lang="ja-JP" altLang="en-US" sz="1200" b="1"/>
            <a:t>　”その他”の場合は、具体的な内容を備考欄に記入して下さい。</a:t>
          </a:r>
          <a:endParaRPr kumimoji="1" lang="en-US" altLang="ja-JP" sz="1200" b="1"/>
        </a:p>
        <a:p>
          <a:pPr algn="l"/>
          <a:endParaRPr kumimoji="1" lang="ja-JP" altLang="en-US" sz="1200" b="1"/>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45</xdr:col>
      <xdr:colOff>28575</xdr:colOff>
      <xdr:row>5</xdr:row>
      <xdr:rowOff>9526</xdr:rowOff>
    </xdr:from>
    <xdr:to>
      <xdr:col>45</xdr:col>
      <xdr:colOff>304800</xdr:colOff>
      <xdr:row>6</xdr:row>
      <xdr:rowOff>228601</xdr:rowOff>
    </xdr:to>
    <xdr:sp macro="" textlink="">
      <xdr:nvSpPr>
        <xdr:cNvPr id="2" name="右中かっこ 1">
          <a:extLst>
            <a:ext uri="{FF2B5EF4-FFF2-40B4-BE49-F238E27FC236}">
              <a16:creationId xmlns:a16="http://schemas.microsoft.com/office/drawing/2014/main" id="{00000000-0008-0000-0B00-000002000000}"/>
            </a:ext>
          </a:extLst>
        </xdr:cNvPr>
        <xdr:cNvSpPr/>
      </xdr:nvSpPr>
      <xdr:spPr>
        <a:xfrm>
          <a:off x="8601075" y="1152526"/>
          <a:ext cx="276225" cy="466725"/>
        </a:xfrm>
        <a:prstGeom prst="rightBrace">
          <a:avLst>
            <a:gd name="adj1" fmla="val 8333"/>
            <a:gd name="adj2" fmla="val 42786"/>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45</xdr:col>
      <xdr:colOff>390525</xdr:colOff>
      <xdr:row>4</xdr:row>
      <xdr:rowOff>152400</xdr:rowOff>
    </xdr:from>
    <xdr:to>
      <xdr:col>50</xdr:col>
      <xdr:colOff>0</xdr:colOff>
      <xdr:row>7</xdr:row>
      <xdr:rowOff>152400</xdr:rowOff>
    </xdr:to>
    <xdr:sp macro="" textlink="">
      <xdr:nvSpPr>
        <xdr:cNvPr id="3" name="吹き出し: 四角形 2">
          <a:extLst>
            <a:ext uri="{FF2B5EF4-FFF2-40B4-BE49-F238E27FC236}">
              <a16:creationId xmlns:a16="http://schemas.microsoft.com/office/drawing/2014/main" id="{00000000-0008-0000-0B00-000003000000}"/>
            </a:ext>
          </a:extLst>
        </xdr:cNvPr>
        <xdr:cNvSpPr/>
      </xdr:nvSpPr>
      <xdr:spPr>
        <a:xfrm>
          <a:off x="8963025" y="1047750"/>
          <a:ext cx="3038475" cy="742950"/>
        </a:xfrm>
        <a:prstGeom prst="wedgeRectCallout">
          <a:avLst>
            <a:gd name="adj1" fmla="val -43103"/>
            <a:gd name="adj2" fmla="val 47944"/>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solidFill>
                <a:schemeClr val="tx1"/>
              </a:solidFill>
            </a:rPr>
            <a:t>入力不要。</a:t>
          </a:r>
          <a:endParaRPr kumimoji="1" lang="en-US" altLang="ja-JP" sz="1400" b="1">
            <a:solidFill>
              <a:schemeClr val="tx1"/>
            </a:solidFill>
          </a:endParaRPr>
        </a:p>
        <a:p>
          <a:pPr algn="l"/>
          <a:r>
            <a:rPr kumimoji="1" lang="ja-JP" altLang="en-US" sz="1400" b="1">
              <a:solidFill>
                <a:schemeClr val="tx1"/>
              </a:solidFill>
            </a:rPr>
            <a:t>「入力シート」から反映されます。</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19</xdr:col>
      <xdr:colOff>691559</xdr:colOff>
      <xdr:row>3</xdr:row>
      <xdr:rowOff>55378</xdr:rowOff>
    </xdr:from>
    <xdr:to>
      <xdr:col>20</xdr:col>
      <xdr:colOff>165469</xdr:colOff>
      <xdr:row>3</xdr:row>
      <xdr:rowOff>274453</xdr:rowOff>
    </xdr:to>
    <xdr:sp macro="" textlink="">
      <xdr:nvSpPr>
        <xdr:cNvPr id="3" name="楕円 2">
          <a:extLst>
            <a:ext uri="{FF2B5EF4-FFF2-40B4-BE49-F238E27FC236}">
              <a16:creationId xmlns:a16="http://schemas.microsoft.com/office/drawing/2014/main" id="{00000000-0008-0000-0C00-000003000000}"/>
            </a:ext>
          </a:extLst>
        </xdr:cNvPr>
        <xdr:cNvSpPr/>
      </xdr:nvSpPr>
      <xdr:spPr>
        <a:xfrm>
          <a:off x="14398034" y="1836553"/>
          <a:ext cx="235910"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B</a:t>
          </a:r>
          <a:endParaRPr kumimoji="1" lang="ja-JP" altLang="en-US" sz="1100">
            <a:solidFill>
              <a:srgbClr val="FF0000"/>
            </a:solidFill>
          </a:endParaRPr>
        </a:p>
      </xdr:txBody>
    </xdr:sp>
    <xdr:clientData/>
  </xdr:twoCellAnchor>
  <xdr:twoCellAnchor>
    <xdr:from>
      <xdr:col>19</xdr:col>
      <xdr:colOff>675611</xdr:colOff>
      <xdr:row>3</xdr:row>
      <xdr:rowOff>355969</xdr:rowOff>
    </xdr:from>
    <xdr:to>
      <xdr:col>20</xdr:col>
      <xdr:colOff>149521</xdr:colOff>
      <xdr:row>4</xdr:row>
      <xdr:rowOff>198474</xdr:rowOff>
    </xdr:to>
    <xdr:sp macro="" textlink="">
      <xdr:nvSpPr>
        <xdr:cNvPr id="4" name="楕円 3">
          <a:extLst>
            <a:ext uri="{FF2B5EF4-FFF2-40B4-BE49-F238E27FC236}">
              <a16:creationId xmlns:a16="http://schemas.microsoft.com/office/drawing/2014/main" id="{00000000-0008-0000-0C00-000004000000}"/>
            </a:ext>
          </a:extLst>
        </xdr:cNvPr>
        <xdr:cNvSpPr/>
      </xdr:nvSpPr>
      <xdr:spPr>
        <a:xfrm>
          <a:off x="14382086" y="2137144"/>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C</a:t>
          </a:r>
          <a:endParaRPr kumimoji="1" lang="ja-JP" altLang="en-US" sz="1100">
            <a:solidFill>
              <a:srgbClr val="FF0000"/>
            </a:solidFill>
          </a:endParaRPr>
        </a:p>
      </xdr:txBody>
    </xdr:sp>
    <xdr:clientData/>
  </xdr:twoCellAnchor>
  <xdr:twoCellAnchor>
    <xdr:from>
      <xdr:col>19</xdr:col>
      <xdr:colOff>724786</xdr:colOff>
      <xdr:row>4</xdr:row>
      <xdr:rowOff>371697</xdr:rowOff>
    </xdr:from>
    <xdr:to>
      <xdr:col>20</xdr:col>
      <xdr:colOff>198696</xdr:colOff>
      <xdr:row>5</xdr:row>
      <xdr:rowOff>214202</xdr:rowOff>
    </xdr:to>
    <xdr:sp macro="" textlink="">
      <xdr:nvSpPr>
        <xdr:cNvPr id="5" name="楕円 4">
          <a:extLst>
            <a:ext uri="{FF2B5EF4-FFF2-40B4-BE49-F238E27FC236}">
              <a16:creationId xmlns:a16="http://schemas.microsoft.com/office/drawing/2014/main" id="{00000000-0008-0000-0C00-000005000000}"/>
            </a:ext>
          </a:extLst>
        </xdr:cNvPr>
        <xdr:cNvSpPr/>
      </xdr:nvSpPr>
      <xdr:spPr>
        <a:xfrm>
          <a:off x="14431261" y="2533872"/>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D</a:t>
          </a:r>
          <a:endParaRPr kumimoji="1" lang="ja-JP" altLang="en-US" sz="1100">
            <a:solidFill>
              <a:srgbClr val="FF0000"/>
            </a:solidFill>
          </a:endParaRPr>
        </a:p>
      </xdr:txBody>
    </xdr:sp>
    <xdr:clientData/>
  </xdr:twoCellAnchor>
  <xdr:twoCellAnchor>
    <xdr:from>
      <xdr:col>18</xdr:col>
      <xdr:colOff>631308</xdr:colOff>
      <xdr:row>3</xdr:row>
      <xdr:rowOff>373247</xdr:rowOff>
    </xdr:from>
    <xdr:to>
      <xdr:col>19</xdr:col>
      <xdr:colOff>105218</xdr:colOff>
      <xdr:row>4</xdr:row>
      <xdr:rowOff>215752</xdr:rowOff>
    </xdr:to>
    <xdr:sp macro="" textlink="">
      <xdr:nvSpPr>
        <xdr:cNvPr id="6" name="楕円 5">
          <a:extLst>
            <a:ext uri="{FF2B5EF4-FFF2-40B4-BE49-F238E27FC236}">
              <a16:creationId xmlns:a16="http://schemas.microsoft.com/office/drawing/2014/main" id="{00000000-0008-0000-0C00-000006000000}"/>
            </a:ext>
          </a:extLst>
        </xdr:cNvPr>
        <xdr:cNvSpPr/>
      </xdr:nvSpPr>
      <xdr:spPr>
        <a:xfrm>
          <a:off x="13575783" y="2154422"/>
          <a:ext cx="235910" cy="22350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E</a:t>
          </a:r>
          <a:endParaRPr kumimoji="1" lang="ja-JP" altLang="en-US" sz="1100">
            <a:solidFill>
              <a:srgbClr val="FF0000"/>
            </a:solidFill>
          </a:endParaRPr>
        </a:p>
      </xdr:txBody>
    </xdr:sp>
    <xdr:clientData/>
  </xdr:twoCellAnchor>
  <xdr:twoCellAnchor>
    <xdr:from>
      <xdr:col>18</xdr:col>
      <xdr:colOff>664534</xdr:colOff>
      <xdr:row>5</xdr:row>
      <xdr:rowOff>40980</xdr:rowOff>
    </xdr:from>
    <xdr:to>
      <xdr:col>19</xdr:col>
      <xdr:colOff>138444</xdr:colOff>
      <xdr:row>5</xdr:row>
      <xdr:rowOff>260055</xdr:rowOff>
    </xdr:to>
    <xdr:sp macro="" textlink="">
      <xdr:nvSpPr>
        <xdr:cNvPr id="7" name="楕円 6">
          <a:extLst>
            <a:ext uri="{FF2B5EF4-FFF2-40B4-BE49-F238E27FC236}">
              <a16:creationId xmlns:a16="http://schemas.microsoft.com/office/drawing/2014/main" id="{00000000-0008-0000-0C00-000007000000}"/>
            </a:ext>
          </a:extLst>
        </xdr:cNvPr>
        <xdr:cNvSpPr/>
      </xdr:nvSpPr>
      <xdr:spPr>
        <a:xfrm>
          <a:off x="13609009" y="2584155"/>
          <a:ext cx="235910" cy="219075"/>
        </a:xfrm>
        <a:prstGeom prst="ellipse">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rgbClr val="FF0000"/>
              </a:solidFill>
            </a:rPr>
            <a:t>F</a:t>
          </a:r>
          <a:endParaRPr kumimoji="1" lang="ja-JP" altLang="en-US" sz="1100">
            <a:solidFill>
              <a:srgbClr val="FF0000"/>
            </a:solidFill>
          </a:endParaRPr>
        </a:p>
      </xdr:txBody>
    </xdr:sp>
    <xdr:clientData/>
  </xdr:twoCellAnchor>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114300</xdr:colOff>
          <xdr:row>3</xdr:row>
          <xdr:rowOff>142875</xdr:rowOff>
        </xdr:from>
        <xdr:to>
          <xdr:col>3</xdr:col>
          <xdr:colOff>9525</xdr:colOff>
          <xdr:row>4</xdr:row>
          <xdr:rowOff>209550</xdr:rowOff>
        </xdr:to>
        <xdr:sp macro="" textlink="">
          <xdr:nvSpPr>
            <xdr:cNvPr id="310273" name="Check Box 1" hidden="1">
              <a:extLst>
                <a:ext uri="{63B3BB69-23CF-44E3-9099-C40C66FF867C}">
                  <a14:compatExt spid="_x0000_s310273"/>
                </a:ext>
                <a:ext uri="{FF2B5EF4-FFF2-40B4-BE49-F238E27FC236}">
                  <a16:creationId xmlns:a16="http://schemas.microsoft.com/office/drawing/2014/main" id="{00000000-0008-0000-0D00-000001BC04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個人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142875</xdr:rowOff>
        </xdr:from>
        <xdr:to>
          <xdr:col>3</xdr:col>
          <xdr:colOff>609600</xdr:colOff>
          <xdr:row>4</xdr:row>
          <xdr:rowOff>209550</xdr:rowOff>
        </xdr:to>
        <xdr:sp macro="" textlink="">
          <xdr:nvSpPr>
            <xdr:cNvPr id="310274" name="Check Box 2" hidden="1">
              <a:extLst>
                <a:ext uri="{63B3BB69-23CF-44E3-9099-C40C66FF867C}">
                  <a14:compatExt spid="_x0000_s310274"/>
                </a:ext>
                <a:ext uri="{FF2B5EF4-FFF2-40B4-BE49-F238E27FC236}">
                  <a16:creationId xmlns:a16="http://schemas.microsoft.com/office/drawing/2014/main" id="{00000000-0008-0000-0D00-000002BC04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法人</a:t>
              </a:r>
            </a:p>
          </xdr:txBody>
        </xdr:sp>
        <xdr:clientData/>
      </xdr:twoCellAnchor>
    </mc:Choice>
    <mc:Fallback/>
  </mc:AlternateContent>
  <xdr:twoCellAnchor>
    <xdr:from>
      <xdr:col>10</xdr:col>
      <xdr:colOff>85726</xdr:colOff>
      <xdr:row>3</xdr:row>
      <xdr:rowOff>47626</xdr:rowOff>
    </xdr:from>
    <xdr:to>
      <xdr:col>10</xdr:col>
      <xdr:colOff>219076</xdr:colOff>
      <xdr:row>4</xdr:row>
      <xdr:rowOff>180975</xdr:rowOff>
    </xdr:to>
    <xdr:sp macro="" textlink="">
      <xdr:nvSpPr>
        <xdr:cNvPr id="4" name="右中かっこ 3">
          <a:extLst>
            <a:ext uri="{FF2B5EF4-FFF2-40B4-BE49-F238E27FC236}">
              <a16:creationId xmlns:a16="http://schemas.microsoft.com/office/drawing/2014/main" id="{00000000-0008-0000-0D00-000004000000}"/>
            </a:ext>
          </a:extLst>
        </xdr:cNvPr>
        <xdr:cNvSpPr/>
      </xdr:nvSpPr>
      <xdr:spPr>
        <a:xfrm>
          <a:off x="7362826" y="762001"/>
          <a:ext cx="133350" cy="371474"/>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3</xdr:col>
          <xdr:colOff>647700</xdr:colOff>
          <xdr:row>3</xdr:row>
          <xdr:rowOff>142875</xdr:rowOff>
        </xdr:from>
        <xdr:to>
          <xdr:col>4</xdr:col>
          <xdr:colOff>552450</xdr:colOff>
          <xdr:row>4</xdr:row>
          <xdr:rowOff>209550</xdr:rowOff>
        </xdr:to>
        <xdr:sp macro="" textlink="">
          <xdr:nvSpPr>
            <xdr:cNvPr id="310275" name="Check Box 3" hidden="1">
              <a:extLst>
                <a:ext uri="{63B3BB69-23CF-44E3-9099-C40C66FF867C}">
                  <a14:compatExt spid="_x0000_s310275"/>
                </a:ext>
                <a:ext uri="{FF2B5EF4-FFF2-40B4-BE49-F238E27FC236}">
                  <a16:creationId xmlns:a16="http://schemas.microsoft.com/office/drawing/2014/main" id="{00000000-0008-0000-0D00-000003BC0400}"/>
                </a:ext>
              </a:extLst>
            </xdr:cNvPr>
            <xdr:cNvSpPr/>
          </xdr:nvSpPr>
          <xdr:spPr bwMode="auto">
            <a:xfrm>
              <a:off x="0" y="0"/>
              <a:ext cx="0" cy="0"/>
            </a:xfrm>
            <a:prstGeom prst="rect">
              <a:avLst/>
            </a:prstGeom>
            <a:solidFill>
              <a:srgbClr val="FFFF99"/>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団体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19050</xdr:rowOff>
        </xdr:from>
        <xdr:to>
          <xdr:col>4</xdr:col>
          <xdr:colOff>371475</xdr:colOff>
          <xdr:row>22</xdr:row>
          <xdr:rowOff>28575</xdr:rowOff>
        </xdr:to>
        <xdr:sp macro="" textlink="">
          <xdr:nvSpPr>
            <xdr:cNvPr id="310276" name="Check Box 4" hidden="1">
              <a:extLst>
                <a:ext uri="{63B3BB69-23CF-44E3-9099-C40C66FF867C}">
                  <a14:compatExt spid="_x0000_s310276"/>
                </a:ext>
                <a:ext uri="{FF2B5EF4-FFF2-40B4-BE49-F238E27FC236}">
                  <a16:creationId xmlns:a16="http://schemas.microsoft.com/office/drawing/2014/main" id="{00000000-0008-0000-0D00-000004B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変更あり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5</xdr:col>
          <xdr:colOff>133350</xdr:colOff>
          <xdr:row>23</xdr:row>
          <xdr:rowOff>28575</xdr:rowOff>
        </xdr:to>
        <xdr:sp macro="" textlink="">
          <xdr:nvSpPr>
            <xdr:cNvPr id="310277" name="Check Box 5" hidden="1">
              <a:extLst>
                <a:ext uri="{63B3BB69-23CF-44E3-9099-C40C66FF867C}">
                  <a14:compatExt spid="_x0000_s310277"/>
                </a:ext>
                <a:ext uri="{FF2B5EF4-FFF2-40B4-BE49-F238E27FC236}">
                  <a16:creationId xmlns:a16="http://schemas.microsoft.com/office/drawing/2014/main" id="{00000000-0008-0000-0D00-000005B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変更なしのため、添付なし</a:t>
              </a:r>
            </a:p>
          </xdr:txBody>
        </xdr:sp>
        <xdr:clientData/>
      </xdr:twoCellAnchor>
    </mc:Choice>
    <mc:Fallback/>
  </mc:AlternateContent>
  <xdr:twoCellAnchor>
    <xdr:from>
      <xdr:col>10</xdr:col>
      <xdr:colOff>590550</xdr:colOff>
      <xdr:row>13</xdr:row>
      <xdr:rowOff>95250</xdr:rowOff>
    </xdr:from>
    <xdr:to>
      <xdr:col>12</xdr:col>
      <xdr:colOff>1638300</xdr:colOff>
      <xdr:row>18</xdr:row>
      <xdr:rowOff>66675</xdr:rowOff>
    </xdr:to>
    <xdr:sp macro="" textlink="">
      <xdr:nvSpPr>
        <xdr:cNvPr id="9" name="吹き出し: 四角形 8">
          <a:extLst>
            <a:ext uri="{FF2B5EF4-FFF2-40B4-BE49-F238E27FC236}">
              <a16:creationId xmlns:a16="http://schemas.microsoft.com/office/drawing/2014/main" id="{00000000-0008-0000-0D00-000009000000}"/>
            </a:ext>
          </a:extLst>
        </xdr:cNvPr>
        <xdr:cNvSpPr/>
      </xdr:nvSpPr>
      <xdr:spPr>
        <a:xfrm>
          <a:off x="7229475" y="3190875"/>
          <a:ext cx="3209925" cy="1162050"/>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b="1"/>
            <a:t>割当内示書に基づき、記入してください。</a:t>
          </a:r>
        </a:p>
      </xdr:txBody>
    </xdr:sp>
    <xdr:clientData/>
  </xdr:twoCellAnchor>
  <xdr:twoCellAnchor>
    <xdr:from>
      <xdr:col>10</xdr:col>
      <xdr:colOff>190500</xdr:colOff>
      <xdr:row>13</xdr:row>
      <xdr:rowOff>180976</xdr:rowOff>
    </xdr:from>
    <xdr:to>
      <xdr:col>10</xdr:col>
      <xdr:colOff>352425</xdr:colOff>
      <xdr:row>16</xdr:row>
      <xdr:rowOff>38101</xdr:rowOff>
    </xdr:to>
    <xdr:sp macro="" textlink="">
      <xdr:nvSpPr>
        <xdr:cNvPr id="10" name="右中かっこ 9">
          <a:extLst>
            <a:ext uri="{FF2B5EF4-FFF2-40B4-BE49-F238E27FC236}">
              <a16:creationId xmlns:a16="http://schemas.microsoft.com/office/drawing/2014/main" id="{00000000-0008-0000-0D00-00000A000000}"/>
            </a:ext>
          </a:extLst>
        </xdr:cNvPr>
        <xdr:cNvSpPr/>
      </xdr:nvSpPr>
      <xdr:spPr>
        <a:xfrm>
          <a:off x="6829425" y="3276601"/>
          <a:ext cx="161925" cy="5715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466725</xdr:colOff>
      <xdr:row>1</xdr:row>
      <xdr:rowOff>171450</xdr:rowOff>
    </xdr:from>
    <xdr:to>
      <xdr:col>12</xdr:col>
      <xdr:colOff>1514475</xdr:colOff>
      <xdr:row>6</xdr:row>
      <xdr:rowOff>142875</xdr:rowOff>
    </xdr:to>
    <xdr:sp macro="" textlink="">
      <xdr:nvSpPr>
        <xdr:cNvPr id="11" name="吹き出し: 四角形 10">
          <a:extLst>
            <a:ext uri="{FF2B5EF4-FFF2-40B4-BE49-F238E27FC236}">
              <a16:creationId xmlns:a16="http://schemas.microsoft.com/office/drawing/2014/main" id="{00000000-0008-0000-0D00-00000B000000}"/>
            </a:ext>
          </a:extLst>
        </xdr:cNvPr>
        <xdr:cNvSpPr/>
      </xdr:nvSpPr>
      <xdr:spPr>
        <a:xfrm>
          <a:off x="7743825" y="409575"/>
          <a:ext cx="3209925" cy="1162050"/>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1"/>
            <a:t>該当する□にレ点を入れて</a:t>
          </a:r>
          <a:endParaRPr kumimoji="1" lang="en-US" altLang="ja-JP" sz="1400" b="1"/>
        </a:p>
        <a:p>
          <a:pPr algn="l"/>
          <a:r>
            <a:rPr kumimoji="1" lang="ja-JP" altLang="en-US" sz="1400" b="1"/>
            <a:t>申請者名を記入してください</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219075</xdr:colOff>
      <xdr:row>1</xdr:row>
      <xdr:rowOff>133350</xdr:rowOff>
    </xdr:from>
    <xdr:to>
      <xdr:col>7</xdr:col>
      <xdr:colOff>523875</xdr:colOff>
      <xdr:row>10</xdr:row>
      <xdr:rowOff>57150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219075" y="371475"/>
          <a:ext cx="5105400" cy="20669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3600">
              <a:solidFill>
                <a:sysClr val="windowText" lastClr="000000"/>
              </a:solidFill>
            </a:rPr>
            <a:t>計画変更・廃止</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428625</xdr:colOff>
      <xdr:row>4</xdr:row>
      <xdr:rowOff>152400</xdr:rowOff>
    </xdr:from>
    <xdr:to>
      <xdr:col>12</xdr:col>
      <xdr:colOff>2581274</xdr:colOff>
      <xdr:row>11</xdr:row>
      <xdr:rowOff>514350</xdr:rowOff>
    </xdr:to>
    <xdr:sp macro="" textlink="">
      <xdr:nvSpPr>
        <xdr:cNvPr id="2" name="吹き出し: 四角形 1">
          <a:extLst>
            <a:ext uri="{FF2B5EF4-FFF2-40B4-BE49-F238E27FC236}">
              <a16:creationId xmlns:a16="http://schemas.microsoft.com/office/drawing/2014/main" id="{00000000-0008-0000-0F00-000002000000}"/>
            </a:ext>
          </a:extLst>
        </xdr:cNvPr>
        <xdr:cNvSpPr/>
      </xdr:nvSpPr>
      <xdr:spPr>
        <a:xfrm>
          <a:off x="7324725" y="1104900"/>
          <a:ext cx="4314824" cy="2028825"/>
        </a:xfrm>
        <a:prstGeom prst="wedgeRectCallout">
          <a:avLst>
            <a:gd name="adj1" fmla="val -43103"/>
            <a:gd name="adj2" fmla="val 47944"/>
          </a:avLst>
        </a:prstGeom>
        <a:solidFill>
          <a:srgbClr val="FFFFCC"/>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chemeClr val="tx1"/>
              </a:solidFill>
            </a:rPr>
            <a:t>黄色セルに入力してください</a:t>
          </a:r>
          <a:endParaRPr kumimoji="1" lang="en-US" altLang="ja-JP" sz="2400" b="1">
            <a:solidFill>
              <a:schemeClr val="tx1"/>
            </a:solidFill>
          </a:endParaRPr>
        </a:p>
        <a:p>
          <a:pPr algn="l"/>
          <a:endParaRPr kumimoji="1" lang="en-US" altLang="ja-JP" sz="1600" b="1">
            <a:solidFill>
              <a:schemeClr val="tx1"/>
            </a:solidFill>
          </a:endParaRPr>
        </a:p>
        <a:p>
          <a:pPr algn="l"/>
          <a:r>
            <a:rPr kumimoji="1" lang="ja-JP" altLang="en-US" sz="1600" b="1">
              <a:solidFill>
                <a:schemeClr val="tx1"/>
              </a:solidFill>
            </a:rPr>
            <a:t>・入力すると背景色が白色に反転します。</a:t>
          </a:r>
          <a:endParaRPr kumimoji="1" lang="en-US" altLang="ja-JP" sz="1600" b="1">
            <a:solidFill>
              <a:schemeClr val="tx1"/>
            </a:solidFill>
          </a:endParaRPr>
        </a:p>
      </xdr:txBody>
    </xdr:sp>
    <xdr:clientData/>
  </xdr:twoCellAnchor>
  <xdr:twoCellAnchor>
    <xdr:from>
      <xdr:col>10</xdr:col>
      <xdr:colOff>485775</xdr:colOff>
      <xdr:row>0</xdr:row>
      <xdr:rowOff>19050</xdr:rowOff>
    </xdr:from>
    <xdr:to>
      <xdr:col>12</xdr:col>
      <xdr:colOff>1562100</xdr:colOff>
      <xdr:row>3</xdr:row>
      <xdr:rowOff>171450</xdr:rowOff>
    </xdr:to>
    <xdr:sp macro="" textlink="">
      <xdr:nvSpPr>
        <xdr:cNvPr id="3" name="吹き出し: 四角形 2">
          <a:extLst>
            <a:ext uri="{FF2B5EF4-FFF2-40B4-BE49-F238E27FC236}">
              <a16:creationId xmlns:a16="http://schemas.microsoft.com/office/drawing/2014/main" id="{00000000-0008-0000-0F00-000003000000}"/>
            </a:ext>
          </a:extLst>
        </xdr:cNvPr>
        <xdr:cNvSpPr/>
      </xdr:nvSpPr>
      <xdr:spPr>
        <a:xfrm>
          <a:off x="7381875" y="19050"/>
          <a:ext cx="3238500" cy="8667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t>年月日</a:t>
          </a:r>
          <a:endParaRPr kumimoji="1" lang="en-US" altLang="ja-JP" sz="1200" b="1"/>
        </a:p>
        <a:p>
          <a:pPr algn="l"/>
          <a:r>
            <a:rPr kumimoji="1" lang="ja-JP" altLang="en-US" sz="1200" b="1"/>
            <a:t>　　</a:t>
          </a:r>
          <a:r>
            <a:rPr kumimoji="1" lang="en-US" altLang="ja-JP" sz="1200" b="1"/>
            <a:t>10</a:t>
          </a:r>
          <a:r>
            <a:rPr kumimoji="1" lang="ja-JP" altLang="en-US" sz="1200" b="1"/>
            <a:t>月</a:t>
          </a:r>
          <a:r>
            <a:rPr kumimoji="1" lang="en-US" altLang="ja-JP" sz="1200" b="1"/>
            <a:t>5</a:t>
          </a:r>
          <a:r>
            <a:rPr kumimoji="1" lang="ja-JP" altLang="en-US" sz="1200" b="1"/>
            <a:t>日　→ </a:t>
          </a:r>
          <a:r>
            <a:rPr kumimoji="1" lang="en-US" altLang="ja-JP" sz="1200" b="1"/>
            <a:t>10/5</a:t>
          </a:r>
          <a:r>
            <a:rPr kumimoji="1" lang="ja-JP" altLang="en-US" sz="1200" b="1"/>
            <a:t>と入力下さい。</a:t>
          </a:r>
          <a:endParaRPr kumimoji="1" lang="en-US" altLang="ja-JP" sz="1200" b="1"/>
        </a:p>
        <a:p>
          <a:pPr algn="l"/>
          <a:r>
            <a:rPr kumimoji="1" lang="en-US" altLang="ja-JP" sz="1200" b="1"/>
            <a:t>     </a:t>
          </a:r>
          <a:r>
            <a:rPr kumimoji="1" lang="ja-JP" altLang="en-US" sz="1200" b="1"/>
            <a:t>　令和７年１０月５日と表示されます。</a:t>
          </a:r>
        </a:p>
      </xdr:txBody>
    </xdr:sp>
    <xdr:clientData/>
  </xdr:twoCellAnchor>
  <xdr:twoCellAnchor>
    <xdr:from>
      <xdr:col>10</xdr:col>
      <xdr:colOff>38100</xdr:colOff>
      <xdr:row>1</xdr:row>
      <xdr:rowOff>47626</xdr:rowOff>
    </xdr:from>
    <xdr:to>
      <xdr:col>10</xdr:col>
      <xdr:colOff>523875</xdr:colOff>
      <xdr:row>1</xdr:row>
      <xdr:rowOff>76201</xdr:rowOff>
    </xdr:to>
    <xdr:cxnSp macro="">
      <xdr:nvCxnSpPr>
        <xdr:cNvPr id="4" name="直線矢印コネクタ 3">
          <a:extLst>
            <a:ext uri="{FF2B5EF4-FFF2-40B4-BE49-F238E27FC236}">
              <a16:creationId xmlns:a16="http://schemas.microsoft.com/office/drawing/2014/main" id="{00000000-0008-0000-0F00-000004000000}"/>
            </a:ext>
          </a:extLst>
        </xdr:cNvPr>
        <xdr:cNvCxnSpPr/>
      </xdr:nvCxnSpPr>
      <xdr:spPr>
        <a:xfrm flipH="1">
          <a:off x="6934200" y="285751"/>
          <a:ext cx="485775" cy="2857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8</xdr:col>
          <xdr:colOff>295275</xdr:colOff>
          <xdr:row>25</xdr:row>
          <xdr:rowOff>47625</xdr:rowOff>
        </xdr:from>
        <xdr:to>
          <xdr:col>8</xdr:col>
          <xdr:colOff>600075</xdr:colOff>
          <xdr:row>25</xdr:row>
          <xdr:rowOff>295275</xdr:rowOff>
        </xdr:to>
        <xdr:sp macro="" textlink="">
          <xdr:nvSpPr>
            <xdr:cNvPr id="259073" name="Check Box 1" hidden="1">
              <a:extLst>
                <a:ext uri="{63B3BB69-23CF-44E3-9099-C40C66FF867C}">
                  <a14:compatExt spid="_x0000_s259073"/>
                </a:ext>
                <a:ext uri="{FF2B5EF4-FFF2-40B4-BE49-F238E27FC236}">
                  <a16:creationId xmlns:a16="http://schemas.microsoft.com/office/drawing/2014/main" id="{00000000-0008-0000-0F00-000001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295275</xdr:colOff>
          <xdr:row>26</xdr:row>
          <xdr:rowOff>47625</xdr:rowOff>
        </xdr:from>
        <xdr:to>
          <xdr:col>8</xdr:col>
          <xdr:colOff>600075</xdr:colOff>
          <xdr:row>26</xdr:row>
          <xdr:rowOff>295275</xdr:rowOff>
        </xdr:to>
        <xdr:sp macro="" textlink="">
          <xdr:nvSpPr>
            <xdr:cNvPr id="259074" name="Check Box 2" hidden="1">
              <a:extLst>
                <a:ext uri="{63B3BB69-23CF-44E3-9099-C40C66FF867C}">
                  <a14:compatExt spid="_x0000_s259074"/>
                </a:ext>
                <a:ext uri="{FF2B5EF4-FFF2-40B4-BE49-F238E27FC236}">
                  <a16:creationId xmlns:a16="http://schemas.microsoft.com/office/drawing/2014/main" id="{00000000-0008-0000-0F00-000002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295275</xdr:colOff>
          <xdr:row>27</xdr:row>
          <xdr:rowOff>47625</xdr:rowOff>
        </xdr:from>
        <xdr:to>
          <xdr:col>8</xdr:col>
          <xdr:colOff>600075</xdr:colOff>
          <xdr:row>27</xdr:row>
          <xdr:rowOff>295275</xdr:rowOff>
        </xdr:to>
        <xdr:sp macro="" textlink="">
          <xdr:nvSpPr>
            <xdr:cNvPr id="259075" name="Check Box 3" hidden="1">
              <a:extLst>
                <a:ext uri="{63B3BB69-23CF-44E3-9099-C40C66FF867C}">
                  <a14:compatExt spid="_x0000_s259075"/>
                </a:ext>
                <a:ext uri="{FF2B5EF4-FFF2-40B4-BE49-F238E27FC236}">
                  <a16:creationId xmlns:a16="http://schemas.microsoft.com/office/drawing/2014/main" id="{00000000-0008-0000-0F00-000003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295275</xdr:colOff>
          <xdr:row>28</xdr:row>
          <xdr:rowOff>47625</xdr:rowOff>
        </xdr:from>
        <xdr:to>
          <xdr:col>8</xdr:col>
          <xdr:colOff>600075</xdr:colOff>
          <xdr:row>28</xdr:row>
          <xdr:rowOff>295275</xdr:rowOff>
        </xdr:to>
        <xdr:sp macro="" textlink="">
          <xdr:nvSpPr>
            <xdr:cNvPr id="259076" name="Check Box 4" hidden="1">
              <a:extLst>
                <a:ext uri="{63B3BB69-23CF-44E3-9099-C40C66FF867C}">
                  <a14:compatExt spid="_x0000_s259076"/>
                </a:ext>
                <a:ext uri="{FF2B5EF4-FFF2-40B4-BE49-F238E27FC236}">
                  <a16:creationId xmlns:a16="http://schemas.microsoft.com/office/drawing/2014/main" id="{00000000-0008-0000-0F00-000004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295275</xdr:colOff>
          <xdr:row>24</xdr:row>
          <xdr:rowOff>47625</xdr:rowOff>
        </xdr:from>
        <xdr:to>
          <xdr:col>8</xdr:col>
          <xdr:colOff>600075</xdr:colOff>
          <xdr:row>24</xdr:row>
          <xdr:rowOff>295275</xdr:rowOff>
        </xdr:to>
        <xdr:sp macro="" textlink="">
          <xdr:nvSpPr>
            <xdr:cNvPr id="259077" name="Check Box 5" hidden="1">
              <a:extLst>
                <a:ext uri="{63B3BB69-23CF-44E3-9099-C40C66FF867C}">
                  <a14:compatExt spid="_x0000_s259077"/>
                </a:ext>
                <a:ext uri="{FF2B5EF4-FFF2-40B4-BE49-F238E27FC236}">
                  <a16:creationId xmlns:a16="http://schemas.microsoft.com/office/drawing/2014/main" id="{00000000-0008-0000-0F00-000005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295275</xdr:colOff>
          <xdr:row>29</xdr:row>
          <xdr:rowOff>47625</xdr:rowOff>
        </xdr:from>
        <xdr:to>
          <xdr:col>8</xdr:col>
          <xdr:colOff>600075</xdr:colOff>
          <xdr:row>29</xdr:row>
          <xdr:rowOff>295275</xdr:rowOff>
        </xdr:to>
        <xdr:sp macro="" textlink="">
          <xdr:nvSpPr>
            <xdr:cNvPr id="259078" name="Check Box 6" hidden="1">
              <a:extLst>
                <a:ext uri="{63B3BB69-23CF-44E3-9099-C40C66FF867C}">
                  <a14:compatExt spid="_x0000_s259078"/>
                </a:ext>
                <a:ext uri="{FF2B5EF4-FFF2-40B4-BE49-F238E27FC236}">
                  <a16:creationId xmlns:a16="http://schemas.microsoft.com/office/drawing/2014/main" id="{00000000-0008-0000-0F00-000006F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7.xml><?xml version="1.0" encoding="utf-8"?>
<xdr:wsDr xmlns:xdr="http://schemas.openxmlformats.org/drawingml/2006/spreadsheetDrawing" xmlns:a="http://schemas.openxmlformats.org/drawingml/2006/main">
  <xdr:twoCellAnchor>
    <xdr:from>
      <xdr:col>10</xdr:col>
      <xdr:colOff>476250</xdr:colOff>
      <xdr:row>4</xdr:row>
      <xdr:rowOff>95250</xdr:rowOff>
    </xdr:from>
    <xdr:to>
      <xdr:col>12</xdr:col>
      <xdr:colOff>1885950</xdr:colOff>
      <xdr:row>9</xdr:row>
      <xdr:rowOff>171450</xdr:rowOff>
    </xdr:to>
    <xdr:sp macro="" textlink="">
      <xdr:nvSpPr>
        <xdr:cNvPr id="2" name="吹き出し: 四角形 1">
          <a:extLst>
            <a:ext uri="{FF2B5EF4-FFF2-40B4-BE49-F238E27FC236}">
              <a16:creationId xmlns:a16="http://schemas.microsoft.com/office/drawing/2014/main" id="{00000000-0008-0000-1000-000002000000}"/>
            </a:ext>
          </a:extLst>
        </xdr:cNvPr>
        <xdr:cNvSpPr/>
      </xdr:nvSpPr>
      <xdr:spPr>
        <a:xfrm>
          <a:off x="7200900" y="1047750"/>
          <a:ext cx="3571875" cy="1266825"/>
        </a:xfrm>
        <a:prstGeom prst="wedgeRectCallout">
          <a:avLst>
            <a:gd name="adj1" fmla="val -43103"/>
            <a:gd name="adj2" fmla="val 47944"/>
          </a:avLst>
        </a:prstGeom>
        <a:solidFill>
          <a:srgbClr val="FFFFCC"/>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chemeClr val="tx1"/>
              </a:solidFill>
            </a:rPr>
            <a:t>黄色セルに入力してください</a:t>
          </a:r>
          <a:endParaRPr kumimoji="1" lang="en-US" altLang="ja-JP" sz="1400" b="1">
            <a:solidFill>
              <a:schemeClr val="tx1"/>
            </a:solidFill>
          </a:endParaRPr>
        </a:p>
        <a:p>
          <a:pPr algn="l"/>
          <a:endParaRPr kumimoji="1" lang="en-US" altLang="ja-JP" sz="1400" b="1">
            <a:solidFill>
              <a:schemeClr val="tx1"/>
            </a:solidFill>
          </a:endParaRPr>
        </a:p>
        <a:p>
          <a:pPr algn="l"/>
          <a:r>
            <a:rPr kumimoji="1" lang="ja-JP" altLang="en-US" sz="1400" b="1">
              <a:solidFill>
                <a:schemeClr val="tx1"/>
              </a:solidFill>
            </a:rPr>
            <a:t>・入力すると背景色が白色に反転します。</a:t>
          </a:r>
          <a:endParaRPr kumimoji="1" lang="en-US" altLang="ja-JP" sz="1400" b="1">
            <a:solidFill>
              <a:schemeClr val="tx1"/>
            </a:solidFill>
          </a:endParaRPr>
        </a:p>
      </xdr:txBody>
    </xdr:sp>
    <xdr:clientData/>
  </xdr:twoCellAnchor>
  <xdr:twoCellAnchor>
    <xdr:from>
      <xdr:col>10</xdr:col>
      <xdr:colOff>485775</xdr:colOff>
      <xdr:row>0</xdr:row>
      <xdr:rowOff>19050</xdr:rowOff>
    </xdr:from>
    <xdr:to>
      <xdr:col>12</xdr:col>
      <xdr:colOff>1562100</xdr:colOff>
      <xdr:row>3</xdr:row>
      <xdr:rowOff>171450</xdr:rowOff>
    </xdr:to>
    <xdr:sp macro="" textlink="">
      <xdr:nvSpPr>
        <xdr:cNvPr id="3" name="吹き出し: 四角形 2">
          <a:extLst>
            <a:ext uri="{FF2B5EF4-FFF2-40B4-BE49-F238E27FC236}">
              <a16:creationId xmlns:a16="http://schemas.microsoft.com/office/drawing/2014/main" id="{00000000-0008-0000-1000-000003000000}"/>
            </a:ext>
          </a:extLst>
        </xdr:cNvPr>
        <xdr:cNvSpPr/>
      </xdr:nvSpPr>
      <xdr:spPr>
        <a:xfrm>
          <a:off x="7210425" y="19050"/>
          <a:ext cx="3238500" cy="8667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t>年月日</a:t>
          </a:r>
          <a:endParaRPr kumimoji="1" lang="en-US" altLang="ja-JP" sz="1200" b="1"/>
        </a:p>
        <a:p>
          <a:pPr algn="l"/>
          <a:r>
            <a:rPr kumimoji="1" lang="ja-JP" altLang="en-US" sz="1200" b="1"/>
            <a:t>　　</a:t>
          </a:r>
          <a:r>
            <a:rPr kumimoji="1" lang="en-US" altLang="ja-JP" sz="1200" b="1"/>
            <a:t>10</a:t>
          </a:r>
          <a:r>
            <a:rPr kumimoji="1" lang="ja-JP" altLang="en-US" sz="1200" b="1"/>
            <a:t>月</a:t>
          </a:r>
          <a:r>
            <a:rPr kumimoji="1" lang="en-US" altLang="ja-JP" sz="1200" b="1"/>
            <a:t>5</a:t>
          </a:r>
          <a:r>
            <a:rPr kumimoji="1" lang="ja-JP" altLang="en-US" sz="1200" b="1"/>
            <a:t>日　→ </a:t>
          </a:r>
          <a:r>
            <a:rPr kumimoji="1" lang="en-US" altLang="ja-JP" sz="1200" b="1"/>
            <a:t>10/5</a:t>
          </a:r>
          <a:r>
            <a:rPr kumimoji="1" lang="ja-JP" altLang="en-US" sz="1200" b="1"/>
            <a:t>と入力下さい。</a:t>
          </a:r>
          <a:endParaRPr kumimoji="1" lang="en-US" altLang="ja-JP" sz="1200" b="1"/>
        </a:p>
        <a:p>
          <a:pPr algn="l"/>
          <a:r>
            <a:rPr kumimoji="1" lang="en-US" altLang="ja-JP" sz="1200" b="1"/>
            <a:t>     </a:t>
          </a:r>
          <a:r>
            <a:rPr kumimoji="1" lang="ja-JP" altLang="en-US" sz="1200" b="1"/>
            <a:t>　令和７年１０月５日と表示されます。</a:t>
          </a:r>
        </a:p>
      </xdr:txBody>
    </xdr:sp>
    <xdr:clientData/>
  </xdr:twoCellAnchor>
  <xdr:twoCellAnchor>
    <xdr:from>
      <xdr:col>10</xdr:col>
      <xdr:colOff>38100</xdr:colOff>
      <xdr:row>1</xdr:row>
      <xdr:rowOff>47626</xdr:rowOff>
    </xdr:from>
    <xdr:to>
      <xdr:col>10</xdr:col>
      <xdr:colOff>523875</xdr:colOff>
      <xdr:row>1</xdr:row>
      <xdr:rowOff>76201</xdr:rowOff>
    </xdr:to>
    <xdr:cxnSp macro="">
      <xdr:nvCxnSpPr>
        <xdr:cNvPr id="4" name="直線矢印コネクタ 3">
          <a:extLst>
            <a:ext uri="{FF2B5EF4-FFF2-40B4-BE49-F238E27FC236}">
              <a16:creationId xmlns:a16="http://schemas.microsoft.com/office/drawing/2014/main" id="{00000000-0008-0000-1000-000004000000}"/>
            </a:ext>
          </a:extLst>
        </xdr:cNvPr>
        <xdr:cNvCxnSpPr/>
      </xdr:nvCxnSpPr>
      <xdr:spPr>
        <a:xfrm flipH="1">
          <a:off x="6762750" y="285751"/>
          <a:ext cx="485775" cy="2857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2</xdr:col>
          <xdr:colOff>180975</xdr:colOff>
          <xdr:row>19</xdr:row>
          <xdr:rowOff>9525</xdr:rowOff>
        </xdr:from>
        <xdr:to>
          <xdr:col>3</xdr:col>
          <xdr:colOff>152400</xdr:colOff>
          <xdr:row>20</xdr:row>
          <xdr:rowOff>19050</xdr:rowOff>
        </xdr:to>
        <xdr:sp macro="" textlink="">
          <xdr:nvSpPr>
            <xdr:cNvPr id="306177" name="Check Box 1" hidden="1">
              <a:extLst>
                <a:ext uri="{63B3BB69-23CF-44E3-9099-C40C66FF867C}">
                  <a14:compatExt spid="_x0000_s306177"/>
                </a:ext>
                <a:ext uri="{FF2B5EF4-FFF2-40B4-BE49-F238E27FC236}">
                  <a16:creationId xmlns:a16="http://schemas.microsoft.com/office/drawing/2014/main" id="{00000000-0008-0000-1000-000001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18</xdr:row>
          <xdr:rowOff>9525</xdr:rowOff>
        </xdr:from>
        <xdr:to>
          <xdr:col>3</xdr:col>
          <xdr:colOff>152400</xdr:colOff>
          <xdr:row>19</xdr:row>
          <xdr:rowOff>19050</xdr:rowOff>
        </xdr:to>
        <xdr:sp macro="" textlink="">
          <xdr:nvSpPr>
            <xdr:cNvPr id="306178" name="Check Box 2" hidden="1">
              <a:extLst>
                <a:ext uri="{63B3BB69-23CF-44E3-9099-C40C66FF867C}">
                  <a14:compatExt spid="_x0000_s306178"/>
                </a:ext>
                <a:ext uri="{FF2B5EF4-FFF2-40B4-BE49-F238E27FC236}">
                  <a16:creationId xmlns:a16="http://schemas.microsoft.com/office/drawing/2014/main" id="{00000000-0008-0000-1000-000002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17</xdr:row>
          <xdr:rowOff>9525</xdr:rowOff>
        </xdr:from>
        <xdr:to>
          <xdr:col>3</xdr:col>
          <xdr:colOff>152400</xdr:colOff>
          <xdr:row>18</xdr:row>
          <xdr:rowOff>19050</xdr:rowOff>
        </xdr:to>
        <xdr:sp macro="" textlink="">
          <xdr:nvSpPr>
            <xdr:cNvPr id="306179" name="Check Box 3" hidden="1">
              <a:extLst>
                <a:ext uri="{63B3BB69-23CF-44E3-9099-C40C66FF867C}">
                  <a14:compatExt spid="_x0000_s306179"/>
                </a:ext>
                <a:ext uri="{FF2B5EF4-FFF2-40B4-BE49-F238E27FC236}">
                  <a16:creationId xmlns:a16="http://schemas.microsoft.com/office/drawing/2014/main" id="{00000000-0008-0000-1000-000003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16</xdr:row>
          <xdr:rowOff>9525</xdr:rowOff>
        </xdr:from>
        <xdr:to>
          <xdr:col>3</xdr:col>
          <xdr:colOff>152400</xdr:colOff>
          <xdr:row>17</xdr:row>
          <xdr:rowOff>19050</xdr:rowOff>
        </xdr:to>
        <xdr:sp macro="" textlink="">
          <xdr:nvSpPr>
            <xdr:cNvPr id="306180" name="Check Box 4" hidden="1">
              <a:extLst>
                <a:ext uri="{63B3BB69-23CF-44E3-9099-C40C66FF867C}">
                  <a14:compatExt spid="_x0000_s306180"/>
                </a:ext>
                <a:ext uri="{FF2B5EF4-FFF2-40B4-BE49-F238E27FC236}">
                  <a16:creationId xmlns:a16="http://schemas.microsoft.com/office/drawing/2014/main" id="{00000000-0008-0000-1000-000004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29</xdr:row>
          <xdr:rowOff>9525</xdr:rowOff>
        </xdr:from>
        <xdr:to>
          <xdr:col>3</xdr:col>
          <xdr:colOff>152400</xdr:colOff>
          <xdr:row>30</xdr:row>
          <xdr:rowOff>19050</xdr:rowOff>
        </xdr:to>
        <xdr:sp macro="" textlink="">
          <xdr:nvSpPr>
            <xdr:cNvPr id="306181" name="Check Box 5" hidden="1">
              <a:extLst>
                <a:ext uri="{63B3BB69-23CF-44E3-9099-C40C66FF867C}">
                  <a14:compatExt spid="_x0000_s306181"/>
                </a:ext>
                <a:ext uri="{FF2B5EF4-FFF2-40B4-BE49-F238E27FC236}">
                  <a16:creationId xmlns:a16="http://schemas.microsoft.com/office/drawing/2014/main" id="{00000000-0008-0000-1000-000005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28</xdr:row>
          <xdr:rowOff>9525</xdr:rowOff>
        </xdr:from>
        <xdr:to>
          <xdr:col>3</xdr:col>
          <xdr:colOff>152400</xdr:colOff>
          <xdr:row>29</xdr:row>
          <xdr:rowOff>19050</xdr:rowOff>
        </xdr:to>
        <xdr:sp macro="" textlink="">
          <xdr:nvSpPr>
            <xdr:cNvPr id="306182" name="Check Box 6" hidden="1">
              <a:extLst>
                <a:ext uri="{63B3BB69-23CF-44E3-9099-C40C66FF867C}">
                  <a14:compatExt spid="_x0000_s306182"/>
                </a:ext>
                <a:ext uri="{FF2B5EF4-FFF2-40B4-BE49-F238E27FC236}">
                  <a16:creationId xmlns:a16="http://schemas.microsoft.com/office/drawing/2014/main" id="{00000000-0008-0000-1000-000006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29</xdr:row>
          <xdr:rowOff>9525</xdr:rowOff>
        </xdr:from>
        <xdr:to>
          <xdr:col>3</xdr:col>
          <xdr:colOff>152400</xdr:colOff>
          <xdr:row>30</xdr:row>
          <xdr:rowOff>19050</xdr:rowOff>
        </xdr:to>
        <xdr:sp macro="" textlink="">
          <xdr:nvSpPr>
            <xdr:cNvPr id="306183" name="Check Box 7" hidden="1">
              <a:extLst>
                <a:ext uri="{63B3BB69-23CF-44E3-9099-C40C66FF867C}">
                  <a14:compatExt spid="_x0000_s306183"/>
                </a:ext>
                <a:ext uri="{FF2B5EF4-FFF2-40B4-BE49-F238E27FC236}">
                  <a16:creationId xmlns:a16="http://schemas.microsoft.com/office/drawing/2014/main" id="{00000000-0008-0000-1000-000007AC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8.xml><?xml version="1.0" encoding="utf-8"?>
<xdr:wsDr xmlns:xdr="http://schemas.openxmlformats.org/drawingml/2006/spreadsheetDrawing" xmlns:a="http://schemas.openxmlformats.org/drawingml/2006/main">
  <xdr:twoCellAnchor>
    <xdr:from>
      <xdr:col>10</xdr:col>
      <xdr:colOff>419100</xdr:colOff>
      <xdr:row>0</xdr:row>
      <xdr:rowOff>19050</xdr:rowOff>
    </xdr:from>
    <xdr:to>
      <xdr:col>12</xdr:col>
      <xdr:colOff>1495425</xdr:colOff>
      <xdr:row>3</xdr:row>
      <xdr:rowOff>171450</xdr:rowOff>
    </xdr:to>
    <xdr:sp macro="" textlink="">
      <xdr:nvSpPr>
        <xdr:cNvPr id="4" name="吹き出し: 四角形 3">
          <a:extLst>
            <a:ext uri="{FF2B5EF4-FFF2-40B4-BE49-F238E27FC236}">
              <a16:creationId xmlns:a16="http://schemas.microsoft.com/office/drawing/2014/main" id="{00000000-0008-0000-1200-000004000000}"/>
            </a:ext>
          </a:extLst>
        </xdr:cNvPr>
        <xdr:cNvSpPr/>
      </xdr:nvSpPr>
      <xdr:spPr>
        <a:xfrm>
          <a:off x="7315200" y="19050"/>
          <a:ext cx="3238500" cy="8667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t>年月日</a:t>
          </a:r>
          <a:endParaRPr kumimoji="1" lang="en-US" altLang="ja-JP" sz="1200" b="1"/>
        </a:p>
        <a:p>
          <a:pPr algn="l"/>
          <a:r>
            <a:rPr kumimoji="1" lang="ja-JP" altLang="en-US" sz="1200" b="1"/>
            <a:t>　　</a:t>
          </a:r>
          <a:r>
            <a:rPr kumimoji="1" lang="en-US" altLang="ja-JP" sz="1200" b="1"/>
            <a:t>10</a:t>
          </a:r>
          <a:r>
            <a:rPr kumimoji="1" lang="ja-JP" altLang="en-US" sz="1200" b="1"/>
            <a:t>月</a:t>
          </a:r>
          <a:r>
            <a:rPr kumimoji="1" lang="en-US" altLang="ja-JP" sz="1200" b="1"/>
            <a:t>5</a:t>
          </a:r>
          <a:r>
            <a:rPr kumimoji="1" lang="ja-JP" altLang="en-US" sz="1200" b="1"/>
            <a:t>日　→ </a:t>
          </a:r>
          <a:r>
            <a:rPr kumimoji="1" lang="en-US" altLang="ja-JP" sz="1200" b="1"/>
            <a:t>10/5</a:t>
          </a:r>
          <a:r>
            <a:rPr kumimoji="1" lang="ja-JP" altLang="en-US" sz="1200" b="1"/>
            <a:t>と入力下さい。</a:t>
          </a:r>
          <a:endParaRPr kumimoji="1" lang="en-US" altLang="ja-JP" sz="1200" b="1"/>
        </a:p>
        <a:p>
          <a:pPr algn="l"/>
          <a:r>
            <a:rPr kumimoji="1" lang="en-US" altLang="ja-JP" sz="1200" b="1"/>
            <a:t>     </a:t>
          </a:r>
          <a:r>
            <a:rPr kumimoji="1" lang="ja-JP" altLang="en-US" sz="1200" b="1"/>
            <a:t>　令和７年１０月５日と表示されます。</a:t>
          </a:r>
        </a:p>
      </xdr:txBody>
    </xdr:sp>
    <xdr:clientData/>
  </xdr:twoCellAnchor>
  <xdr:twoCellAnchor>
    <xdr:from>
      <xdr:col>9</xdr:col>
      <xdr:colOff>647700</xdr:colOff>
      <xdr:row>1</xdr:row>
      <xdr:rowOff>28576</xdr:rowOff>
    </xdr:from>
    <xdr:to>
      <xdr:col>10</xdr:col>
      <xdr:colOff>466725</xdr:colOff>
      <xdr:row>1</xdr:row>
      <xdr:rowOff>57151</xdr:rowOff>
    </xdr:to>
    <xdr:cxnSp macro="">
      <xdr:nvCxnSpPr>
        <xdr:cNvPr id="5" name="直線矢印コネクタ 4">
          <a:extLst>
            <a:ext uri="{FF2B5EF4-FFF2-40B4-BE49-F238E27FC236}">
              <a16:creationId xmlns:a16="http://schemas.microsoft.com/office/drawing/2014/main" id="{00000000-0008-0000-1200-000005000000}"/>
            </a:ext>
          </a:extLst>
        </xdr:cNvPr>
        <xdr:cNvCxnSpPr/>
      </xdr:nvCxnSpPr>
      <xdr:spPr>
        <a:xfrm flipH="1">
          <a:off x="6877050" y="266701"/>
          <a:ext cx="485775" cy="2857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428625</xdr:colOff>
      <xdr:row>4</xdr:row>
      <xdr:rowOff>114300</xdr:rowOff>
    </xdr:from>
    <xdr:to>
      <xdr:col>12</xdr:col>
      <xdr:colOff>2581274</xdr:colOff>
      <xdr:row>13</xdr:row>
      <xdr:rowOff>0</xdr:rowOff>
    </xdr:to>
    <xdr:sp macro="" textlink="">
      <xdr:nvSpPr>
        <xdr:cNvPr id="6" name="吹き出し: 四角形 5">
          <a:extLst>
            <a:ext uri="{FF2B5EF4-FFF2-40B4-BE49-F238E27FC236}">
              <a16:creationId xmlns:a16="http://schemas.microsoft.com/office/drawing/2014/main" id="{00000000-0008-0000-1200-000006000000}"/>
            </a:ext>
          </a:extLst>
        </xdr:cNvPr>
        <xdr:cNvSpPr/>
      </xdr:nvSpPr>
      <xdr:spPr>
        <a:xfrm>
          <a:off x="7324725" y="1066800"/>
          <a:ext cx="4314824" cy="2028825"/>
        </a:xfrm>
        <a:prstGeom prst="wedgeRectCallout">
          <a:avLst>
            <a:gd name="adj1" fmla="val -43103"/>
            <a:gd name="adj2" fmla="val 47944"/>
          </a:avLst>
        </a:prstGeom>
        <a:solidFill>
          <a:srgbClr val="FFFFCC"/>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chemeClr val="tx1"/>
              </a:solidFill>
            </a:rPr>
            <a:t>黄色セルに入力してください</a:t>
          </a:r>
          <a:endParaRPr kumimoji="1" lang="en-US" altLang="ja-JP" sz="2400" b="1">
            <a:solidFill>
              <a:schemeClr val="tx1"/>
            </a:solidFill>
          </a:endParaRPr>
        </a:p>
        <a:p>
          <a:pPr algn="l"/>
          <a:endParaRPr kumimoji="1" lang="en-US" altLang="ja-JP" sz="1600" b="1">
            <a:solidFill>
              <a:schemeClr val="tx1"/>
            </a:solidFill>
          </a:endParaRPr>
        </a:p>
        <a:p>
          <a:pPr algn="l"/>
          <a:r>
            <a:rPr kumimoji="1" lang="ja-JP" altLang="en-US" sz="1600" b="1">
              <a:solidFill>
                <a:schemeClr val="tx1"/>
              </a:solidFill>
            </a:rPr>
            <a:t>・入力すると背景色が白色に反転します。</a:t>
          </a:r>
          <a:endParaRPr kumimoji="1" lang="en-US" altLang="ja-JP" sz="1600" b="1">
            <a:solidFill>
              <a:schemeClr val="tx1"/>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428625</xdr:colOff>
      <xdr:row>6</xdr:row>
      <xdr:rowOff>200025</xdr:rowOff>
    </xdr:from>
    <xdr:to>
      <xdr:col>7</xdr:col>
      <xdr:colOff>485775</xdr:colOff>
      <xdr:row>14</xdr:row>
      <xdr:rowOff>19050</xdr:rowOff>
    </xdr:to>
    <xdr:sp macro="" textlink="">
      <xdr:nvSpPr>
        <xdr:cNvPr id="2" name="正方形/長方形 1">
          <a:extLst>
            <a:ext uri="{FF2B5EF4-FFF2-40B4-BE49-F238E27FC236}">
              <a16:creationId xmlns:a16="http://schemas.microsoft.com/office/drawing/2014/main" id="{00000000-0008-0000-1300-000002000000}"/>
            </a:ext>
          </a:extLst>
        </xdr:cNvPr>
        <xdr:cNvSpPr/>
      </xdr:nvSpPr>
      <xdr:spPr>
        <a:xfrm>
          <a:off x="428625" y="1628775"/>
          <a:ext cx="4857750" cy="1724025"/>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3200">
              <a:solidFill>
                <a:sysClr val="windowText" lastClr="000000"/>
              </a:solidFill>
            </a:rPr>
            <a:t>次ページから</a:t>
          </a:r>
          <a:endParaRPr kumimoji="1" lang="en-US" altLang="ja-JP" sz="3200">
            <a:solidFill>
              <a:sysClr val="windowText" lastClr="000000"/>
            </a:solidFill>
          </a:endParaRPr>
        </a:p>
        <a:p>
          <a:pPr algn="ctr"/>
          <a:r>
            <a:rPr kumimoji="1" lang="ja-JP" altLang="en-US" sz="3200">
              <a:solidFill>
                <a:sysClr val="windowText" lastClr="000000"/>
              </a:solidFill>
            </a:rPr>
            <a:t>実績報告の様式</a:t>
          </a:r>
          <a:endParaRPr kumimoji="1" lang="en-US" altLang="ja-JP" sz="3200">
            <a:solidFill>
              <a:sysClr val="windowText" lastClr="000000"/>
            </a:solidFill>
          </a:endParaRPr>
        </a:p>
        <a:p>
          <a:pPr algn="ctr"/>
          <a:endParaRPr kumimoji="1" lang="ja-JP" altLang="en-US" sz="3200">
            <a:solidFill>
              <a:sysClr val="windowText" lastClr="000000"/>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52</xdr:col>
      <xdr:colOff>171449</xdr:colOff>
      <xdr:row>1</xdr:row>
      <xdr:rowOff>28575</xdr:rowOff>
    </xdr:from>
    <xdr:to>
      <xdr:col>55</xdr:col>
      <xdr:colOff>390525</xdr:colOff>
      <xdr:row>8</xdr:row>
      <xdr:rowOff>200025</xdr:rowOff>
    </xdr:to>
    <xdr:sp macro="" textlink="">
      <xdr:nvSpPr>
        <xdr:cNvPr id="5" name="吹き出し: 四角形 4">
          <a:extLst>
            <a:ext uri="{FF2B5EF4-FFF2-40B4-BE49-F238E27FC236}">
              <a16:creationId xmlns:a16="http://schemas.microsoft.com/office/drawing/2014/main" id="{00000000-0008-0000-1400-000005000000}"/>
            </a:ext>
          </a:extLst>
        </xdr:cNvPr>
        <xdr:cNvSpPr/>
      </xdr:nvSpPr>
      <xdr:spPr>
        <a:xfrm>
          <a:off x="10496549" y="228600"/>
          <a:ext cx="2933701" cy="1857375"/>
        </a:xfrm>
        <a:prstGeom prst="wedgeRectCallout">
          <a:avLst>
            <a:gd name="adj1" fmla="val -43103"/>
            <a:gd name="adj2" fmla="val 47944"/>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作業内容と使用機械・器具の洗浄・清掃方法はﾌﾟﾙﾀﾞｳﾝﾒﾆｭｰから選んでください。</a:t>
          </a:r>
          <a:endParaRPr kumimoji="1" lang="en-US" altLang="ja-JP" sz="1200" b="1"/>
        </a:p>
        <a:p>
          <a:pPr algn="l"/>
          <a:r>
            <a:rPr kumimoji="1" lang="ja-JP" altLang="en-US" sz="1200" b="1"/>
            <a:t>　”その他”の場合は、具体的な内容を備考欄に記入して下さい。</a:t>
          </a:r>
          <a:endParaRPr kumimoji="1" lang="en-US" altLang="ja-JP" sz="1200" b="1"/>
        </a:p>
        <a:p>
          <a:pPr algn="l"/>
          <a:endParaRPr kumimoji="1" lang="ja-JP" altLang="en-US" sz="1200" b="1"/>
        </a:p>
      </xdr:txBody>
    </xdr:sp>
    <xdr:clientData/>
  </xdr:twoCellAnchor>
  <mc:AlternateContent xmlns:mc="http://schemas.openxmlformats.org/markup-compatibility/2006">
    <mc:Choice xmlns:a14="http://schemas.microsoft.com/office/drawing/2010/main" Requires="a14">
      <xdr:twoCellAnchor editAs="oneCell">
        <xdr:from>
          <xdr:col>14</xdr:col>
          <xdr:colOff>123825</xdr:colOff>
          <xdr:row>3</xdr:row>
          <xdr:rowOff>190500</xdr:rowOff>
        </xdr:from>
        <xdr:to>
          <xdr:col>19</xdr:col>
          <xdr:colOff>76200</xdr:colOff>
          <xdr:row>4</xdr:row>
          <xdr:rowOff>200025</xdr:rowOff>
        </xdr:to>
        <xdr:sp macro="" textlink="">
          <xdr:nvSpPr>
            <xdr:cNvPr id="288772" name="Check Box 4" hidden="1">
              <a:extLst>
                <a:ext uri="{63B3BB69-23CF-44E3-9099-C40C66FF867C}">
                  <a14:compatExt spid="_x0000_s288772"/>
                </a:ext>
                <a:ext uri="{FF2B5EF4-FFF2-40B4-BE49-F238E27FC236}">
                  <a16:creationId xmlns:a16="http://schemas.microsoft.com/office/drawing/2014/main" id="{00000000-0008-0000-1400-0000046804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１年目実績</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3</xdr:row>
          <xdr:rowOff>190500</xdr:rowOff>
        </xdr:from>
        <xdr:to>
          <xdr:col>25</xdr:col>
          <xdr:colOff>0</xdr:colOff>
          <xdr:row>4</xdr:row>
          <xdr:rowOff>200025</xdr:rowOff>
        </xdr:to>
        <xdr:sp macro="" textlink="">
          <xdr:nvSpPr>
            <xdr:cNvPr id="288773" name="Check Box 5" hidden="1">
              <a:extLst>
                <a:ext uri="{63B3BB69-23CF-44E3-9099-C40C66FF867C}">
                  <a14:compatExt spid="_x0000_s288773"/>
                </a:ext>
                <a:ext uri="{FF2B5EF4-FFF2-40B4-BE49-F238E27FC236}">
                  <a16:creationId xmlns:a16="http://schemas.microsoft.com/office/drawing/2014/main" id="{00000000-0008-0000-1400-0000056804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２年目実績</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3</xdr:row>
          <xdr:rowOff>180975</xdr:rowOff>
        </xdr:from>
        <xdr:to>
          <xdr:col>30</xdr:col>
          <xdr:colOff>28575</xdr:colOff>
          <xdr:row>4</xdr:row>
          <xdr:rowOff>190500</xdr:rowOff>
        </xdr:to>
        <xdr:sp macro="" textlink="">
          <xdr:nvSpPr>
            <xdr:cNvPr id="288774" name="Check Box 6" hidden="1">
              <a:extLst>
                <a:ext uri="{63B3BB69-23CF-44E3-9099-C40C66FF867C}">
                  <a14:compatExt spid="_x0000_s288774"/>
                </a:ext>
                <a:ext uri="{FF2B5EF4-FFF2-40B4-BE49-F238E27FC236}">
                  <a16:creationId xmlns:a16="http://schemas.microsoft.com/office/drawing/2014/main" id="{00000000-0008-0000-1400-000006680400}"/>
                </a:ext>
              </a:extLst>
            </xdr:cNvPr>
            <xdr:cNvSpPr/>
          </xdr:nvSpPr>
          <xdr:spPr bwMode="auto">
            <a:xfrm>
              <a:off x="0" y="0"/>
              <a:ext cx="0" cy="0"/>
            </a:xfrm>
            <a:prstGeom prst="rect">
              <a:avLst/>
            </a:prstGeom>
            <a:solidFill>
              <a:srgbClr val="FFFF00"/>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３年目実績</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hanako-miyazaki@pref.miyazaki.lg.jp" TargetMode="Externa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3.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trlProp" Target="../ctrlProps/ctrlProp40.xml"/><Relationship Id="rId4" Type="http://schemas.openxmlformats.org/officeDocument/2006/relationships/ctrlProp" Target="../ctrlProps/ctrlProp39.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43.xml"/><Relationship Id="rId5" Type="http://schemas.openxmlformats.org/officeDocument/2006/relationships/ctrlProp" Target="../ctrlProps/ctrlProp42.xml"/><Relationship Id="rId4" Type="http://schemas.openxmlformats.org/officeDocument/2006/relationships/ctrlProp" Target="../ctrlProps/ctrlProp41.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46.xml"/><Relationship Id="rId5" Type="http://schemas.openxmlformats.org/officeDocument/2006/relationships/ctrlProp" Target="../ctrlProps/ctrlProp45.xml"/><Relationship Id="rId4" Type="http://schemas.openxmlformats.org/officeDocument/2006/relationships/ctrlProp" Target="../ctrlProps/ctrlProp4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51.xml"/><Relationship Id="rId3" Type="http://schemas.openxmlformats.org/officeDocument/2006/relationships/vmlDrawing" Target="../drawings/vmlDrawing5.vml"/><Relationship Id="rId7" Type="http://schemas.openxmlformats.org/officeDocument/2006/relationships/ctrlProp" Target="../ctrlProps/ctrlProp50.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49.xml"/><Relationship Id="rId5" Type="http://schemas.openxmlformats.org/officeDocument/2006/relationships/ctrlProp" Target="../ctrlProps/ctrlProp48.xml"/><Relationship Id="rId4" Type="http://schemas.openxmlformats.org/officeDocument/2006/relationships/ctrlProp" Target="../ctrlProps/ctrlProp47.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56.xml"/><Relationship Id="rId3" Type="http://schemas.openxmlformats.org/officeDocument/2006/relationships/vmlDrawing" Target="../drawings/vmlDrawing6.vml"/><Relationship Id="rId7" Type="http://schemas.openxmlformats.org/officeDocument/2006/relationships/ctrlProp" Target="../ctrlProps/ctrlProp55.x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trlProp" Target="../ctrlProps/ctrlProp54.xml"/><Relationship Id="rId5" Type="http://schemas.openxmlformats.org/officeDocument/2006/relationships/ctrlProp" Target="../ctrlProps/ctrlProp53.xml"/><Relationship Id="rId4" Type="http://schemas.openxmlformats.org/officeDocument/2006/relationships/ctrlProp" Target="../ctrlProps/ctrlProp52.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1.xml"/><Relationship Id="rId1" Type="http://schemas.openxmlformats.org/officeDocument/2006/relationships/printerSettings" Target="../printerSettings/printerSettings11.bin"/><Relationship Id="rId6" Type="http://schemas.openxmlformats.org/officeDocument/2006/relationships/ctrlProp" Target="../ctrlProps/ctrlProp59.xml"/><Relationship Id="rId5" Type="http://schemas.openxmlformats.org/officeDocument/2006/relationships/ctrlProp" Target="../ctrlProps/ctrlProp58.xml"/><Relationship Id="rId4" Type="http://schemas.openxmlformats.org/officeDocument/2006/relationships/ctrlProp" Target="../ctrlProps/ctrlProp57.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64.xml"/><Relationship Id="rId3" Type="http://schemas.openxmlformats.org/officeDocument/2006/relationships/vmlDrawing" Target="../drawings/vmlDrawing8.vml"/><Relationship Id="rId7" Type="http://schemas.openxmlformats.org/officeDocument/2006/relationships/ctrlProp" Target="../ctrlProps/ctrlProp63.xml"/><Relationship Id="rId2" Type="http://schemas.openxmlformats.org/officeDocument/2006/relationships/drawing" Target="../drawings/drawing14.xml"/><Relationship Id="rId1" Type="http://schemas.openxmlformats.org/officeDocument/2006/relationships/printerSettings" Target="../printerSettings/printerSettings14.bin"/><Relationship Id="rId6" Type="http://schemas.openxmlformats.org/officeDocument/2006/relationships/ctrlProp" Target="../ctrlProps/ctrlProp62.xml"/><Relationship Id="rId5" Type="http://schemas.openxmlformats.org/officeDocument/2006/relationships/ctrlProp" Target="../ctrlProps/ctrlProp61.xml"/><Relationship Id="rId4" Type="http://schemas.openxmlformats.org/officeDocument/2006/relationships/ctrlProp" Target="../ctrlProps/ctrlProp60.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ctrlProp" Target="../ctrlProps/ctrlProp69.xml"/><Relationship Id="rId3" Type="http://schemas.openxmlformats.org/officeDocument/2006/relationships/vmlDrawing" Target="../drawings/vmlDrawing9.vml"/><Relationship Id="rId7" Type="http://schemas.openxmlformats.org/officeDocument/2006/relationships/ctrlProp" Target="../ctrlProps/ctrlProp68.xml"/><Relationship Id="rId2" Type="http://schemas.openxmlformats.org/officeDocument/2006/relationships/drawing" Target="../drawings/drawing16.xml"/><Relationship Id="rId1" Type="http://schemas.openxmlformats.org/officeDocument/2006/relationships/printerSettings" Target="../printerSettings/printerSettings16.bin"/><Relationship Id="rId6" Type="http://schemas.openxmlformats.org/officeDocument/2006/relationships/ctrlProp" Target="../ctrlProps/ctrlProp67.xml"/><Relationship Id="rId5" Type="http://schemas.openxmlformats.org/officeDocument/2006/relationships/ctrlProp" Target="../ctrlProps/ctrlProp66.xml"/><Relationship Id="rId4" Type="http://schemas.openxmlformats.org/officeDocument/2006/relationships/ctrlProp" Target="../ctrlProps/ctrlProp65.xml"/><Relationship Id="rId9" Type="http://schemas.openxmlformats.org/officeDocument/2006/relationships/ctrlProp" Target="../ctrlProps/ctrlProp70.xml"/></Relationships>
</file>

<file path=xl/worksheets/_rels/sheet17.xml.rels><?xml version="1.0" encoding="UTF-8" standalone="yes"?>
<Relationships xmlns="http://schemas.openxmlformats.org/package/2006/relationships"><Relationship Id="rId8" Type="http://schemas.openxmlformats.org/officeDocument/2006/relationships/ctrlProp" Target="../ctrlProps/ctrlProp75.xml"/><Relationship Id="rId3" Type="http://schemas.openxmlformats.org/officeDocument/2006/relationships/vmlDrawing" Target="../drawings/vmlDrawing10.vml"/><Relationship Id="rId7" Type="http://schemas.openxmlformats.org/officeDocument/2006/relationships/ctrlProp" Target="../ctrlProps/ctrlProp74.xml"/><Relationship Id="rId2" Type="http://schemas.openxmlformats.org/officeDocument/2006/relationships/drawing" Target="../drawings/drawing17.xml"/><Relationship Id="rId1" Type="http://schemas.openxmlformats.org/officeDocument/2006/relationships/printerSettings" Target="../printerSettings/printerSettings17.bin"/><Relationship Id="rId6" Type="http://schemas.openxmlformats.org/officeDocument/2006/relationships/ctrlProp" Target="../ctrlProps/ctrlProp73.xml"/><Relationship Id="rId5" Type="http://schemas.openxmlformats.org/officeDocument/2006/relationships/ctrlProp" Target="../ctrlProps/ctrlProp72.xml"/><Relationship Id="rId10" Type="http://schemas.openxmlformats.org/officeDocument/2006/relationships/ctrlProp" Target="../ctrlProps/ctrlProp77.xml"/><Relationship Id="rId4" Type="http://schemas.openxmlformats.org/officeDocument/2006/relationships/ctrlProp" Target="../ctrlProps/ctrlProp71.xml"/><Relationship Id="rId9" Type="http://schemas.openxmlformats.org/officeDocument/2006/relationships/ctrlProp" Target="../ctrlProps/ctrlProp76.x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20.xml"/><Relationship Id="rId1" Type="http://schemas.openxmlformats.org/officeDocument/2006/relationships/printerSettings" Target="../printerSettings/printerSettings21.bin"/><Relationship Id="rId6" Type="http://schemas.openxmlformats.org/officeDocument/2006/relationships/ctrlProp" Target="../ctrlProps/ctrlProp80.xml"/><Relationship Id="rId5" Type="http://schemas.openxmlformats.org/officeDocument/2006/relationships/ctrlProp" Target="../ctrlProps/ctrlProp79.xml"/><Relationship Id="rId4" Type="http://schemas.openxmlformats.org/officeDocument/2006/relationships/ctrlProp" Target="../ctrlProps/ctrlProp7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CC99"/>
    <pageSetUpPr fitToPage="1"/>
  </sheetPr>
  <dimension ref="A1:Y19"/>
  <sheetViews>
    <sheetView topLeftCell="A5" zoomScale="98" zoomScaleNormal="98" zoomScaleSheetLayoutView="55" workbookViewId="0">
      <selection activeCell="C8" sqref="C8:E8"/>
    </sheetView>
  </sheetViews>
  <sheetFormatPr defaultColWidth="8.75" defaultRowHeight="18.75"/>
  <cols>
    <col min="1" max="1" width="5.5" style="25" customWidth="1"/>
    <col min="2" max="2" width="30" style="25" customWidth="1"/>
    <col min="3" max="3" width="5.5" style="25" customWidth="1"/>
    <col min="4" max="4" width="55.875" style="25" customWidth="1"/>
    <col min="5" max="5" width="5" style="25" customWidth="1"/>
    <col min="6" max="8" width="5.5" style="25" customWidth="1"/>
    <col min="9" max="9" width="12.125" style="25" customWidth="1"/>
    <col min="10" max="10" width="5.5" style="25" customWidth="1"/>
    <col min="11" max="20" width="5.25" style="25" customWidth="1"/>
    <col min="21" max="21" width="4.75" style="25" customWidth="1"/>
    <col min="22" max="22" width="21.25" style="25" customWidth="1"/>
    <col min="23" max="25" width="8.75" style="25"/>
    <col min="26" max="26" width="16.375" style="25" customWidth="1"/>
    <col min="27" max="27" width="14" style="25" customWidth="1"/>
    <col min="28" max="29" width="14.25" style="25" customWidth="1"/>
    <col min="30" max="30" width="19.25" style="25" customWidth="1"/>
    <col min="31" max="31" width="57.75" style="25" customWidth="1"/>
    <col min="32" max="32" width="19.375" style="25" bestFit="1" customWidth="1"/>
    <col min="33" max="33" width="10.75" style="25" customWidth="1"/>
    <col min="34" max="35" width="21.25" style="25" customWidth="1"/>
    <col min="36" max="16384" width="8.75" style="25"/>
  </cols>
  <sheetData>
    <row r="1" spans="1:25" ht="33">
      <c r="A1" s="23"/>
      <c r="B1" s="23" t="s">
        <v>39</v>
      </c>
      <c r="C1" s="23"/>
      <c r="D1" s="23"/>
      <c r="E1" s="23"/>
      <c r="F1" s="23"/>
      <c r="G1" s="23"/>
      <c r="H1" s="23"/>
      <c r="I1" s="23"/>
      <c r="J1" s="23"/>
      <c r="K1" s="23"/>
      <c r="L1" s="23"/>
      <c r="M1" s="23"/>
      <c r="N1" s="23"/>
      <c r="O1" s="23"/>
      <c r="P1" s="23"/>
      <c r="Q1" s="23"/>
      <c r="R1" s="23"/>
      <c r="S1" s="23"/>
      <c r="T1" s="23"/>
      <c r="U1" s="24"/>
      <c r="V1" s="24"/>
      <c r="W1" s="24"/>
      <c r="X1" s="24"/>
      <c r="Y1" s="24"/>
    </row>
    <row r="2" spans="1:25" ht="40.5" customHeight="1" thickBot="1">
      <c r="A2" s="23"/>
      <c r="B2" s="86" t="s">
        <v>114</v>
      </c>
      <c r="C2" s="23"/>
      <c r="D2" s="23"/>
      <c r="E2" s="23"/>
      <c r="F2" s="23"/>
      <c r="G2" s="23"/>
      <c r="H2" s="23"/>
      <c r="I2" s="23"/>
      <c r="J2" s="23"/>
      <c r="K2" s="23"/>
      <c r="L2" s="23"/>
      <c r="M2" s="23"/>
      <c r="N2" s="23"/>
      <c r="O2" s="23"/>
      <c r="P2" s="23"/>
      <c r="Q2" s="23"/>
      <c r="R2" s="23"/>
      <c r="S2" s="23"/>
      <c r="T2" s="23"/>
      <c r="U2" s="24"/>
      <c r="V2" s="24"/>
      <c r="W2" s="24"/>
      <c r="X2" s="24"/>
      <c r="Y2" s="24"/>
    </row>
    <row r="3" spans="1:25" ht="40.5" customHeight="1">
      <c r="A3" s="23"/>
      <c r="B3" s="30" t="s">
        <v>24</v>
      </c>
      <c r="C3" s="491"/>
      <c r="D3" s="492"/>
      <c r="E3" s="493"/>
      <c r="F3" s="23"/>
      <c r="G3" s="24"/>
      <c r="I3" s="381" t="s">
        <v>385</v>
      </c>
      <c r="J3" s="381"/>
    </row>
    <row r="4" spans="1:25" ht="40.5" customHeight="1">
      <c r="A4" s="23"/>
      <c r="B4" s="385" t="s">
        <v>389</v>
      </c>
      <c r="C4" s="511"/>
      <c r="D4" s="512"/>
      <c r="E4" s="513"/>
      <c r="F4" s="23"/>
      <c r="G4" s="24"/>
      <c r="I4" s="382" t="s">
        <v>388</v>
      </c>
      <c r="J4" s="381"/>
    </row>
    <row r="5" spans="1:25" ht="40.5" customHeight="1">
      <c r="A5" s="23"/>
      <c r="B5" s="179" t="s">
        <v>9</v>
      </c>
      <c r="C5" s="494"/>
      <c r="D5" s="495"/>
      <c r="E5" s="496"/>
      <c r="F5" s="23"/>
      <c r="G5" s="24"/>
      <c r="I5" s="382" t="s">
        <v>387</v>
      </c>
      <c r="J5" s="381"/>
    </row>
    <row r="6" spans="1:25" ht="40.5" customHeight="1">
      <c r="A6" s="23"/>
      <c r="B6" s="33" t="s">
        <v>15</v>
      </c>
      <c r="C6" s="497"/>
      <c r="D6" s="498"/>
      <c r="E6" s="499"/>
      <c r="F6" s="23"/>
      <c r="G6" s="24"/>
    </row>
    <row r="7" spans="1:25" ht="40.5" customHeight="1">
      <c r="A7" s="23"/>
      <c r="B7" s="180" t="s">
        <v>9</v>
      </c>
      <c r="C7" s="500"/>
      <c r="D7" s="501"/>
      <c r="E7" s="502"/>
      <c r="F7" s="23"/>
      <c r="G7" s="24"/>
    </row>
    <row r="8" spans="1:25" ht="40.5" customHeight="1">
      <c r="A8" s="23"/>
      <c r="B8" s="33" t="s">
        <v>2</v>
      </c>
      <c r="C8" s="497"/>
      <c r="D8" s="498"/>
      <c r="E8" s="499"/>
      <c r="F8" s="23"/>
      <c r="G8" s="24"/>
    </row>
    <row r="9" spans="1:25" ht="40.5" customHeight="1">
      <c r="A9" s="23"/>
      <c r="B9" s="181" t="s">
        <v>209</v>
      </c>
      <c r="C9" s="505"/>
      <c r="D9" s="506"/>
      <c r="E9" s="507"/>
      <c r="F9" s="23"/>
      <c r="G9" s="24"/>
    </row>
    <row r="10" spans="1:25" ht="40.5" customHeight="1">
      <c r="A10" s="23"/>
      <c r="B10" s="60" t="s">
        <v>210</v>
      </c>
      <c r="C10" s="508"/>
      <c r="D10" s="509"/>
      <c r="E10" s="510"/>
      <c r="F10" s="23"/>
      <c r="G10" s="24"/>
    </row>
    <row r="11" spans="1:25" ht="40.5" customHeight="1">
      <c r="A11" s="23"/>
      <c r="B11" s="483" t="s">
        <v>13</v>
      </c>
      <c r="C11" s="14" t="s">
        <v>10</v>
      </c>
      <c r="D11" s="503"/>
      <c r="E11" s="504"/>
      <c r="F11" s="23"/>
      <c r="G11" s="24"/>
    </row>
    <row r="12" spans="1:25" ht="40.5" customHeight="1">
      <c r="A12" s="23"/>
      <c r="B12" s="484"/>
      <c r="C12" s="485"/>
      <c r="D12" s="486"/>
      <c r="E12" s="487"/>
      <c r="F12" s="23"/>
      <c r="G12" s="24"/>
    </row>
    <row r="13" spans="1:25" ht="40.5" customHeight="1">
      <c r="A13" s="23"/>
      <c r="B13" s="27" t="s">
        <v>16</v>
      </c>
      <c r="C13" s="485"/>
      <c r="D13" s="486"/>
      <c r="E13" s="487"/>
      <c r="F13" s="23"/>
      <c r="G13" s="24"/>
    </row>
    <row r="14" spans="1:25" ht="40.5" customHeight="1">
      <c r="A14" s="23"/>
      <c r="B14" s="386" t="s">
        <v>390</v>
      </c>
      <c r="C14" s="485"/>
      <c r="D14" s="486"/>
      <c r="E14" s="487"/>
      <c r="F14" s="23"/>
      <c r="G14" s="24"/>
    </row>
    <row r="15" spans="1:25" ht="40.5" customHeight="1">
      <c r="A15" s="23"/>
      <c r="B15" s="28" t="s">
        <v>14</v>
      </c>
      <c r="C15" s="485"/>
      <c r="D15" s="486"/>
      <c r="E15" s="487"/>
      <c r="F15" s="23"/>
      <c r="G15" s="24"/>
    </row>
    <row r="16" spans="1:25" ht="40.5" customHeight="1" thickBot="1">
      <c r="A16" s="23"/>
      <c r="B16" s="29" t="s">
        <v>12</v>
      </c>
      <c r="C16" s="488"/>
      <c r="D16" s="489"/>
      <c r="E16" s="490"/>
      <c r="F16" s="23"/>
      <c r="G16" s="24"/>
    </row>
    <row r="17" spans="1:25" ht="40.5" customHeight="1">
      <c r="A17" s="23"/>
      <c r="B17" s="23"/>
      <c r="C17" s="23"/>
      <c r="D17" s="23"/>
      <c r="E17" s="23"/>
      <c r="F17" s="23"/>
      <c r="G17" s="24"/>
    </row>
    <row r="18" spans="1:25" ht="40.5" customHeight="1">
      <c r="A18" s="23"/>
      <c r="B18" s="23"/>
      <c r="C18" s="23"/>
      <c r="D18" s="23"/>
      <c r="E18" s="23"/>
      <c r="F18" s="23"/>
      <c r="G18" s="23"/>
      <c r="H18" s="23"/>
      <c r="I18" s="23"/>
      <c r="J18" s="23"/>
      <c r="K18" s="23"/>
      <c r="L18" s="23"/>
      <c r="M18" s="23"/>
      <c r="N18" s="23"/>
      <c r="O18" s="23"/>
      <c r="P18" s="23"/>
      <c r="Q18" s="23"/>
      <c r="R18" s="23"/>
      <c r="S18" s="23"/>
      <c r="T18" s="23"/>
      <c r="U18" s="24"/>
      <c r="V18" s="24"/>
      <c r="W18" s="24"/>
      <c r="X18" s="24"/>
      <c r="Y18" s="24"/>
    </row>
    <row r="19" spans="1:25">
      <c r="A19" s="24"/>
      <c r="B19" s="24"/>
      <c r="C19" s="24"/>
      <c r="D19" s="24"/>
      <c r="E19" s="24"/>
      <c r="F19" s="24"/>
      <c r="G19" s="24"/>
      <c r="H19" s="24"/>
      <c r="I19" s="24"/>
      <c r="J19" s="24"/>
      <c r="K19" s="24"/>
      <c r="L19" s="24"/>
      <c r="M19" s="24"/>
      <c r="N19" s="24"/>
      <c r="O19" s="24"/>
      <c r="P19" s="24"/>
      <c r="Q19" s="24"/>
      <c r="R19" s="24"/>
      <c r="S19" s="24"/>
      <c r="T19" s="24"/>
      <c r="U19" s="24"/>
      <c r="V19" s="24"/>
      <c r="W19" s="24"/>
      <c r="X19" s="24"/>
      <c r="Y19" s="24"/>
    </row>
  </sheetData>
  <mergeCells count="15">
    <mergeCell ref="B11:B12"/>
    <mergeCell ref="C14:E14"/>
    <mergeCell ref="C15:E15"/>
    <mergeCell ref="C16:E16"/>
    <mergeCell ref="C3:E3"/>
    <mergeCell ref="C5:E5"/>
    <mergeCell ref="C6:E6"/>
    <mergeCell ref="C7:E7"/>
    <mergeCell ref="C8:E8"/>
    <mergeCell ref="D11:E11"/>
    <mergeCell ref="C9:E9"/>
    <mergeCell ref="C10:E10"/>
    <mergeCell ref="C12:E12"/>
    <mergeCell ref="C13:E13"/>
    <mergeCell ref="C4:E4"/>
  </mergeCells>
  <phoneticPr fontId="1"/>
  <conditionalFormatting sqref="C16:E16">
    <cfRule type="cellIs" dxfId="1143" priority="5" operator="equal">
      <formula>""</formula>
    </cfRule>
  </conditionalFormatting>
  <conditionalFormatting sqref="C3:E3 C13:E16 C9:E10 C4">
    <cfRule type="cellIs" dxfId="1142" priority="4" operator="equal">
      <formula>""</formula>
    </cfRule>
  </conditionalFormatting>
  <conditionalFormatting sqref="D11:E11 C12:E12">
    <cfRule type="cellIs" dxfId="1141" priority="3" operator="equal">
      <formula>""</formula>
    </cfRule>
  </conditionalFormatting>
  <conditionalFormatting sqref="C5:E8">
    <cfRule type="cellIs" dxfId="1140" priority="1" operator="equal">
      <formula>""</formula>
    </cfRule>
  </conditionalFormatting>
  <dataValidations count="1">
    <dataValidation type="list" allowBlank="1" showInputMessage="1" showErrorMessage="1" sqref="C4:E4" xr:uid="{9E81FBF2-7AAA-46E6-A309-194A8E9719FD}">
      <formula1>$I$4:$I$6</formula1>
    </dataValidation>
  </dataValidations>
  <printOptions horizontalCentered="1"/>
  <pageMargins left="0.68" right="0.2" top="0.57999999999999996" bottom="0.2" header="0.31496062992125984" footer="0.2"/>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7138A-CF6F-4EFB-880E-7D3E44CB6C28}">
  <sheetPr>
    <pageSetUpPr fitToPage="1"/>
  </sheetPr>
  <dimension ref="A1:Y19"/>
  <sheetViews>
    <sheetView topLeftCell="A3" zoomScale="98" zoomScaleNormal="98" zoomScaleSheetLayoutView="55" workbookViewId="0">
      <selection activeCell="I14" sqref="I14"/>
    </sheetView>
  </sheetViews>
  <sheetFormatPr defaultColWidth="8.75" defaultRowHeight="18.75"/>
  <cols>
    <col min="1" max="1" width="5.5" style="25" customWidth="1"/>
    <col min="2" max="2" width="30" style="25" customWidth="1"/>
    <col min="3" max="3" width="5.5" style="25" customWidth="1"/>
    <col min="4" max="4" width="55.875" style="25" customWidth="1"/>
    <col min="5" max="5" width="5" style="25" customWidth="1"/>
    <col min="6" max="10" width="5.5" style="25" customWidth="1"/>
    <col min="11" max="20" width="5.25" style="25" customWidth="1"/>
    <col min="21" max="21" width="4.75" style="25" customWidth="1"/>
    <col min="22" max="22" width="21.25" style="25" customWidth="1"/>
    <col min="23" max="25" width="8.75" style="25"/>
    <col min="26" max="26" width="16.375" style="25" customWidth="1"/>
    <col min="27" max="27" width="14" style="25" customWidth="1"/>
    <col min="28" max="29" width="14.25" style="25" customWidth="1"/>
    <col min="30" max="30" width="19.25" style="25" customWidth="1"/>
    <col min="31" max="31" width="57.75" style="25" customWidth="1"/>
    <col min="32" max="32" width="19.375" style="25" bestFit="1" customWidth="1"/>
    <col min="33" max="33" width="10.75" style="25" customWidth="1"/>
    <col min="34" max="35" width="21.25" style="25" customWidth="1"/>
    <col min="36" max="16384" width="8.75" style="25"/>
  </cols>
  <sheetData>
    <row r="1" spans="1:25" ht="33">
      <c r="A1" s="23"/>
      <c r="B1" s="23" t="s">
        <v>39</v>
      </c>
      <c r="C1" s="23"/>
      <c r="D1" s="23"/>
      <c r="E1" s="23"/>
      <c r="F1" s="23"/>
      <c r="G1" s="23"/>
      <c r="H1" s="23"/>
      <c r="I1" s="23"/>
      <c r="J1" s="23"/>
      <c r="K1" s="23"/>
      <c r="L1" s="23"/>
      <c r="M1" s="23"/>
      <c r="N1" s="23"/>
      <c r="O1" s="23"/>
      <c r="P1" s="23"/>
      <c r="Q1" s="23"/>
      <c r="R1" s="23"/>
      <c r="S1" s="23"/>
      <c r="T1" s="23"/>
      <c r="U1" s="24"/>
      <c r="V1" s="24"/>
      <c r="W1" s="24"/>
      <c r="X1" s="24"/>
      <c r="Y1" s="24"/>
    </row>
    <row r="2" spans="1:25" ht="40.5" customHeight="1" thickBot="1">
      <c r="A2" s="23"/>
      <c r="B2" s="86" t="s">
        <v>114</v>
      </c>
      <c r="C2" s="23"/>
      <c r="D2" s="23"/>
      <c r="E2" s="23"/>
      <c r="F2" s="23"/>
      <c r="G2" s="23"/>
      <c r="H2" s="23"/>
      <c r="I2" s="23"/>
      <c r="J2" s="23"/>
      <c r="K2" s="23"/>
      <c r="L2" s="23"/>
      <c r="M2" s="23"/>
      <c r="N2" s="23"/>
      <c r="O2" s="23"/>
      <c r="P2" s="23"/>
      <c r="Q2" s="23"/>
      <c r="R2" s="23"/>
      <c r="S2" s="23"/>
      <c r="T2" s="23"/>
      <c r="U2" s="24"/>
      <c r="V2" s="24"/>
      <c r="W2" s="24"/>
      <c r="X2" s="24"/>
      <c r="Y2" s="24"/>
    </row>
    <row r="3" spans="1:25" ht="40.5" customHeight="1">
      <c r="A3" s="23"/>
      <c r="B3" s="30" t="s">
        <v>24</v>
      </c>
      <c r="C3" s="491">
        <v>45802</v>
      </c>
      <c r="D3" s="492"/>
      <c r="E3" s="493"/>
      <c r="F3" s="23"/>
      <c r="G3" s="24"/>
    </row>
    <row r="4" spans="1:25" ht="40.5" customHeight="1">
      <c r="A4" s="23"/>
      <c r="B4" s="383" t="s">
        <v>389</v>
      </c>
      <c r="C4" s="511" t="s">
        <v>387</v>
      </c>
      <c r="D4" s="512"/>
      <c r="E4" s="513"/>
      <c r="F4" s="23"/>
      <c r="G4" s="24"/>
    </row>
    <row r="5" spans="1:25" ht="40.5" customHeight="1">
      <c r="A5" s="23"/>
      <c r="B5" s="179" t="s">
        <v>9</v>
      </c>
      <c r="C5" s="494" t="s">
        <v>31</v>
      </c>
      <c r="D5" s="495"/>
      <c r="E5" s="496"/>
      <c r="F5" s="23"/>
      <c r="G5" s="24"/>
    </row>
    <row r="6" spans="1:25" ht="40.5" customHeight="1">
      <c r="A6" s="23"/>
      <c r="B6" s="33" t="s">
        <v>15</v>
      </c>
      <c r="C6" s="497" t="s">
        <v>36</v>
      </c>
      <c r="D6" s="498"/>
      <c r="E6" s="499"/>
      <c r="F6" s="23"/>
      <c r="G6" s="24"/>
    </row>
    <row r="7" spans="1:25" ht="40.5" customHeight="1">
      <c r="A7" s="23"/>
      <c r="B7" s="180" t="s">
        <v>9</v>
      </c>
      <c r="C7" s="500" t="s">
        <v>33</v>
      </c>
      <c r="D7" s="501"/>
      <c r="E7" s="502"/>
      <c r="F7" s="23"/>
      <c r="G7" s="24"/>
    </row>
    <row r="8" spans="1:25" ht="40.5" customHeight="1">
      <c r="A8" s="23"/>
      <c r="B8" s="33" t="s">
        <v>2</v>
      </c>
      <c r="C8" s="497" t="s">
        <v>35</v>
      </c>
      <c r="D8" s="498"/>
      <c r="E8" s="499"/>
      <c r="F8" s="23"/>
      <c r="G8" s="24"/>
    </row>
    <row r="9" spans="1:25" ht="40.5" customHeight="1">
      <c r="A9" s="23"/>
      <c r="B9" s="181" t="s">
        <v>209</v>
      </c>
      <c r="C9" s="505" t="s">
        <v>32</v>
      </c>
      <c r="D9" s="506"/>
      <c r="E9" s="507"/>
      <c r="F9" s="23"/>
      <c r="G9" s="24"/>
    </row>
    <row r="10" spans="1:25" ht="40.5" customHeight="1">
      <c r="A10" s="23"/>
      <c r="B10" s="60" t="s">
        <v>210</v>
      </c>
      <c r="C10" s="508" t="s">
        <v>37</v>
      </c>
      <c r="D10" s="509"/>
      <c r="E10" s="510"/>
      <c r="F10" s="23"/>
      <c r="G10" s="24"/>
    </row>
    <row r="11" spans="1:25" ht="40.5" customHeight="1">
      <c r="A11" s="23"/>
      <c r="B11" s="483" t="s">
        <v>13</v>
      </c>
      <c r="C11" s="14" t="s">
        <v>10</v>
      </c>
      <c r="D11" s="503" t="s">
        <v>100</v>
      </c>
      <c r="E11" s="504"/>
      <c r="F11" s="23"/>
      <c r="G11" s="24"/>
    </row>
    <row r="12" spans="1:25" ht="40.5" customHeight="1">
      <c r="A12" s="23"/>
      <c r="B12" s="484"/>
      <c r="C12" s="485" t="s">
        <v>101</v>
      </c>
      <c r="D12" s="486"/>
      <c r="E12" s="487"/>
      <c r="F12" s="23"/>
      <c r="G12" s="24"/>
    </row>
    <row r="13" spans="1:25" ht="40.5" customHeight="1">
      <c r="A13" s="23"/>
      <c r="B13" s="27" t="s">
        <v>16</v>
      </c>
      <c r="C13" s="485" t="s">
        <v>230</v>
      </c>
      <c r="D13" s="486"/>
      <c r="E13" s="487"/>
      <c r="F13" s="23"/>
      <c r="G13" s="24"/>
    </row>
    <row r="14" spans="1:25" ht="40.5" customHeight="1">
      <c r="A14" s="23"/>
      <c r="B14" s="386" t="s">
        <v>390</v>
      </c>
      <c r="C14" s="485" t="s">
        <v>103</v>
      </c>
      <c r="D14" s="486"/>
      <c r="E14" s="487"/>
      <c r="F14" s="23"/>
      <c r="G14" s="24"/>
    </row>
    <row r="15" spans="1:25" ht="40.5" customHeight="1">
      <c r="A15" s="23"/>
      <c r="B15" s="28" t="s">
        <v>14</v>
      </c>
      <c r="C15" s="485" t="s">
        <v>104</v>
      </c>
      <c r="D15" s="486"/>
      <c r="E15" s="487"/>
      <c r="F15" s="23"/>
      <c r="G15" s="24"/>
    </row>
    <row r="16" spans="1:25" ht="40.5" customHeight="1" thickBot="1">
      <c r="A16" s="23"/>
      <c r="B16" s="29" t="s">
        <v>12</v>
      </c>
      <c r="C16" s="488" t="s">
        <v>34</v>
      </c>
      <c r="D16" s="489"/>
      <c r="E16" s="490"/>
      <c r="F16" s="23"/>
      <c r="G16" s="24"/>
    </row>
    <row r="17" spans="1:25" ht="40.5" customHeight="1">
      <c r="A17" s="23"/>
      <c r="B17" s="23"/>
      <c r="C17" s="23"/>
      <c r="D17" s="23"/>
      <c r="E17" s="23"/>
      <c r="F17" s="23"/>
      <c r="G17" s="24"/>
    </row>
    <row r="18" spans="1:25" ht="40.5" customHeight="1">
      <c r="A18" s="23"/>
      <c r="B18" s="23"/>
      <c r="C18" s="23"/>
      <c r="D18" s="23"/>
      <c r="E18" s="23"/>
      <c r="F18" s="23"/>
      <c r="G18" s="23"/>
      <c r="H18" s="23"/>
      <c r="I18" s="23"/>
      <c r="J18" s="23"/>
      <c r="K18" s="23"/>
      <c r="L18" s="23"/>
      <c r="M18" s="23"/>
      <c r="N18" s="23"/>
      <c r="O18" s="23"/>
      <c r="P18" s="23"/>
      <c r="Q18" s="23"/>
      <c r="R18" s="23"/>
      <c r="S18" s="23"/>
      <c r="T18" s="23"/>
      <c r="U18" s="24"/>
      <c r="V18" s="24"/>
      <c r="W18" s="24"/>
      <c r="X18" s="24"/>
      <c r="Y18" s="24"/>
    </row>
    <row r="19" spans="1:25">
      <c r="A19" s="24"/>
      <c r="B19" s="24"/>
      <c r="C19" s="24"/>
      <c r="D19" s="24"/>
      <c r="E19" s="24"/>
      <c r="F19" s="24"/>
      <c r="G19" s="24"/>
      <c r="H19" s="24"/>
      <c r="I19" s="24"/>
      <c r="J19" s="24"/>
      <c r="K19" s="24"/>
      <c r="L19" s="24"/>
      <c r="M19" s="24"/>
      <c r="N19" s="24"/>
      <c r="O19" s="24"/>
      <c r="P19" s="24"/>
      <c r="Q19" s="24"/>
      <c r="R19" s="24"/>
      <c r="S19" s="24"/>
      <c r="T19" s="24"/>
      <c r="U19" s="24"/>
      <c r="V19" s="24"/>
      <c r="W19" s="24"/>
      <c r="X19" s="24"/>
      <c r="Y19" s="24"/>
    </row>
  </sheetData>
  <mergeCells count="15">
    <mergeCell ref="C9:E9"/>
    <mergeCell ref="C3:E3"/>
    <mergeCell ref="C5:E5"/>
    <mergeCell ref="C6:E6"/>
    <mergeCell ref="C7:E7"/>
    <mergeCell ref="C8:E8"/>
    <mergeCell ref="C4:E4"/>
    <mergeCell ref="C15:E15"/>
    <mergeCell ref="C16:E16"/>
    <mergeCell ref="C10:E10"/>
    <mergeCell ref="B11:B12"/>
    <mergeCell ref="D11:E11"/>
    <mergeCell ref="C12:E12"/>
    <mergeCell ref="C13:E13"/>
    <mergeCell ref="C14:E14"/>
  </mergeCells>
  <phoneticPr fontId="1"/>
  <conditionalFormatting sqref="C16:E16">
    <cfRule type="cellIs" dxfId="1139" priority="3" operator="equal">
      <formula>""</formula>
    </cfRule>
  </conditionalFormatting>
  <conditionalFormatting sqref="C3:E3 D11:E11 C12:E16 C5:E10">
    <cfRule type="cellIs" dxfId="1138" priority="2" operator="equal">
      <formula>""</formula>
    </cfRule>
  </conditionalFormatting>
  <conditionalFormatting sqref="C4">
    <cfRule type="cellIs" dxfId="1137" priority="1" operator="equal">
      <formula>""</formula>
    </cfRule>
  </conditionalFormatting>
  <dataValidations count="1">
    <dataValidation type="list" allowBlank="1" showInputMessage="1" showErrorMessage="1" sqref="C4:E4" xr:uid="{8BD7CB59-ACD3-480C-BD88-B029C5BEA85F}">
      <formula1>$I$4:$I$6</formula1>
    </dataValidation>
  </dataValidations>
  <hyperlinks>
    <hyperlink ref="C16" r:id="rId1" xr:uid="{720CC576-BAD6-45AB-94CB-CDB78492ECC8}"/>
  </hyperlinks>
  <printOptions horizontalCentered="1"/>
  <pageMargins left="0.68" right="0.2" top="0.57999999999999996" bottom="0.2" header="0.31496062992125984" footer="0.2"/>
  <pageSetup paperSize="9" scale="73" orientation="landscape" r:id="rId2"/>
  <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860C56-E1D6-4B70-9305-0C44552478C8}">
  <sheetPr>
    <tabColor rgb="FFFF6600"/>
  </sheetPr>
  <dimension ref="A1:O43"/>
  <sheetViews>
    <sheetView showGridLines="0" topLeftCell="A19" workbookViewId="0">
      <selection activeCell="L27" sqref="L27:L30"/>
    </sheetView>
  </sheetViews>
  <sheetFormatPr defaultRowHeight="13.5"/>
  <cols>
    <col min="1" max="1" width="2.25" style="1" customWidth="1"/>
    <col min="2" max="2" width="3" style="45" customWidth="1"/>
    <col min="3" max="3" width="6.75" style="122" customWidth="1"/>
    <col min="4" max="4" width="6.75" style="234" customWidth="1"/>
    <col min="5" max="5" width="8.125" style="122" customWidth="1"/>
    <col min="6" max="6" width="15.375" style="1" customWidth="1"/>
    <col min="7" max="7" width="35.125" style="1" customWidth="1"/>
    <col min="8" max="9" width="5.5" style="1" customWidth="1"/>
    <col min="10" max="11" width="9" style="1"/>
    <col min="12" max="12" width="21.25" style="1" customWidth="1"/>
    <col min="13" max="16384" width="9" style="1"/>
  </cols>
  <sheetData>
    <row r="1" spans="1:15">
      <c r="B1" s="192" t="s">
        <v>223</v>
      </c>
      <c r="C1" s="193"/>
      <c r="D1" s="193"/>
      <c r="E1" s="193"/>
      <c r="G1" s="45" t="s">
        <v>29</v>
      </c>
    </row>
    <row r="3" spans="1:15" ht="18" customHeight="1">
      <c r="C3" s="518" t="s">
        <v>208</v>
      </c>
      <c r="D3" s="518"/>
      <c r="E3" s="518"/>
      <c r="F3" s="518"/>
      <c r="G3" s="518"/>
    </row>
    <row r="4" spans="1:15" s="35" customFormat="1" ht="24.75" customHeight="1">
      <c r="B4" s="174"/>
      <c r="C4" s="516"/>
      <c r="D4" s="517"/>
      <c r="E4" s="517"/>
      <c r="F4" s="517"/>
      <c r="G4" s="46"/>
    </row>
    <row r="5" spans="1:15" ht="14.25">
      <c r="C5" s="53" t="s">
        <v>25</v>
      </c>
      <c r="D5" s="53"/>
    </row>
    <row r="6" spans="1:15" s="136" customFormat="1" ht="23.25" customHeight="1">
      <c r="B6" s="175"/>
      <c r="F6" s="136" t="s">
        <v>177</v>
      </c>
    </row>
    <row r="7" spans="1:15" ht="18" customHeight="1">
      <c r="B7" s="176"/>
      <c r="C7" s="519" t="s">
        <v>52</v>
      </c>
      <c r="D7" s="520"/>
      <c r="E7" s="521"/>
      <c r="F7" s="522" t="s">
        <v>18</v>
      </c>
      <c r="G7" s="522" t="s">
        <v>26</v>
      </c>
      <c r="H7" s="524" t="s">
        <v>391</v>
      </c>
      <c r="I7" s="525"/>
    </row>
    <row r="8" spans="1:15" ht="20.25" customHeight="1" thickBot="1">
      <c r="B8" s="176"/>
      <c r="C8" s="370" t="s">
        <v>178</v>
      </c>
      <c r="D8" s="240" t="s">
        <v>279</v>
      </c>
      <c r="E8" s="371" t="s">
        <v>179</v>
      </c>
      <c r="F8" s="523"/>
      <c r="G8" s="523"/>
      <c r="H8" s="404" t="s">
        <v>392</v>
      </c>
      <c r="I8" s="405" t="s">
        <v>393</v>
      </c>
    </row>
    <row r="9" spans="1:15" ht="16.5" customHeight="1" thickTop="1">
      <c r="B9" s="176">
        <v>1</v>
      </c>
      <c r="C9" s="372" t="s">
        <v>180</v>
      </c>
      <c r="D9" s="372"/>
      <c r="E9" s="372" t="s">
        <v>180</v>
      </c>
      <c r="F9" s="388" t="s">
        <v>215</v>
      </c>
      <c r="G9" s="388" t="s">
        <v>212</v>
      </c>
      <c r="H9" s="182"/>
      <c r="I9" s="182"/>
    </row>
    <row r="10" spans="1:15" ht="16.5" customHeight="1">
      <c r="A10" s="101"/>
      <c r="B10" s="176">
        <v>2</v>
      </c>
      <c r="C10" s="373" t="s">
        <v>180</v>
      </c>
      <c r="D10" s="373"/>
      <c r="E10" s="373" t="s">
        <v>70</v>
      </c>
      <c r="F10" s="388" t="s">
        <v>216</v>
      </c>
      <c r="G10" s="397" t="s">
        <v>232</v>
      </c>
      <c r="H10" s="182"/>
      <c r="I10" s="182"/>
      <c r="J10" s="147"/>
      <c r="K10" s="148"/>
      <c r="N10" s="125"/>
      <c r="O10" s="127"/>
    </row>
    <row r="11" spans="1:15" ht="16.5" customHeight="1">
      <c r="B11" s="176">
        <v>3</v>
      </c>
      <c r="C11" s="374" t="s">
        <v>180</v>
      </c>
      <c r="D11" s="374"/>
      <c r="E11" s="374" t="s">
        <v>219</v>
      </c>
      <c r="F11" s="388" t="s">
        <v>217</v>
      </c>
      <c r="G11" s="387" t="s">
        <v>130</v>
      </c>
      <c r="H11" s="182"/>
      <c r="I11" s="182"/>
    </row>
    <row r="12" spans="1:15" ht="16.5" customHeight="1">
      <c r="B12" s="176">
        <v>4</v>
      </c>
      <c r="C12" s="372" t="s">
        <v>180</v>
      </c>
      <c r="D12" s="372"/>
      <c r="E12" s="372" t="s">
        <v>222</v>
      </c>
      <c r="F12" s="389" t="s">
        <v>218</v>
      </c>
      <c r="G12" s="389" t="s">
        <v>185</v>
      </c>
      <c r="H12" s="182"/>
      <c r="I12" s="182"/>
    </row>
    <row r="13" spans="1:15" ht="16.5" customHeight="1">
      <c r="B13" s="176">
        <v>5</v>
      </c>
      <c r="C13" s="373" t="s">
        <v>180</v>
      </c>
      <c r="D13" s="373"/>
      <c r="E13" s="373" t="s">
        <v>180</v>
      </c>
      <c r="F13" s="390" t="s">
        <v>183</v>
      </c>
      <c r="G13" s="390" t="s">
        <v>184</v>
      </c>
      <c r="H13" s="182"/>
      <c r="I13" s="182"/>
    </row>
    <row r="14" spans="1:15" ht="16.5" customHeight="1">
      <c r="B14" s="176">
        <v>6</v>
      </c>
      <c r="C14" s="373" t="s">
        <v>180</v>
      </c>
      <c r="D14" s="373"/>
      <c r="E14" s="373" t="s">
        <v>180</v>
      </c>
      <c r="F14" s="389" t="s">
        <v>113</v>
      </c>
      <c r="G14" s="389" t="s">
        <v>27</v>
      </c>
      <c r="H14" s="182"/>
      <c r="I14" s="182"/>
    </row>
    <row r="15" spans="1:15" ht="16.5" customHeight="1">
      <c r="B15" s="176">
        <v>7</v>
      </c>
      <c r="C15" s="373" t="s">
        <v>180</v>
      </c>
      <c r="D15" s="373"/>
      <c r="E15" s="373" t="s">
        <v>181</v>
      </c>
      <c r="F15" s="391" t="s">
        <v>82</v>
      </c>
      <c r="G15" s="398" t="s">
        <v>58</v>
      </c>
      <c r="H15" s="182"/>
      <c r="I15" s="182"/>
    </row>
    <row r="16" spans="1:15" ht="16.5" customHeight="1">
      <c r="B16" s="176">
        <v>8</v>
      </c>
      <c r="C16" s="373"/>
      <c r="D16" s="373" t="s">
        <v>180</v>
      </c>
      <c r="E16" s="373"/>
      <c r="F16" s="392" t="s">
        <v>277</v>
      </c>
      <c r="G16" s="399" t="s">
        <v>278</v>
      </c>
      <c r="H16" s="182"/>
      <c r="I16" s="182"/>
    </row>
    <row r="17" spans="1:15" ht="16.5" customHeight="1">
      <c r="B17" s="138"/>
      <c r="C17" s="530" t="s">
        <v>85</v>
      </c>
      <c r="D17" s="531"/>
      <c r="E17" s="532"/>
      <c r="F17" s="393" t="s">
        <v>88</v>
      </c>
      <c r="G17" s="400" t="s">
        <v>83</v>
      </c>
      <c r="H17" s="182"/>
      <c r="I17" s="182"/>
    </row>
    <row r="18" spans="1:15" ht="16.5" customHeight="1">
      <c r="B18" s="138"/>
      <c r="C18" s="533"/>
      <c r="D18" s="534"/>
      <c r="E18" s="535"/>
      <c r="F18" s="392" t="s">
        <v>261</v>
      </c>
      <c r="G18" s="399" t="s">
        <v>262</v>
      </c>
      <c r="H18" s="182"/>
      <c r="I18" s="182"/>
    </row>
    <row r="19" spans="1:15" ht="16.5" customHeight="1">
      <c r="B19" s="138"/>
      <c r="C19" s="536" t="s">
        <v>86</v>
      </c>
      <c r="D19" s="537"/>
      <c r="E19" s="538"/>
      <c r="F19" s="205" t="s">
        <v>87</v>
      </c>
      <c r="G19" s="400" t="s">
        <v>89</v>
      </c>
      <c r="H19" s="47"/>
      <c r="I19" s="47"/>
    </row>
    <row r="20" spans="1:15" s="35" customFormat="1">
      <c r="B20" s="176"/>
      <c r="C20" s="48"/>
      <c r="D20" s="48"/>
      <c r="E20" s="48"/>
      <c r="F20" s="49"/>
      <c r="G20" s="50"/>
      <c r="H20" s="362"/>
      <c r="I20" s="51"/>
    </row>
    <row r="21" spans="1:15" ht="14.25">
      <c r="A21" s="52"/>
      <c r="B21" s="137"/>
      <c r="C21" s="53" t="s">
        <v>28</v>
      </c>
      <c r="D21" s="53"/>
    </row>
    <row r="22" spans="1:15">
      <c r="B22" s="137"/>
      <c r="C22" s="136" t="s">
        <v>250</v>
      </c>
      <c r="D22" s="136"/>
    </row>
    <row r="23" spans="1:15" ht="18.75" customHeight="1">
      <c r="A23" s="101"/>
      <c r="C23" s="526" t="s">
        <v>52</v>
      </c>
      <c r="D23" s="526"/>
      <c r="E23" s="527"/>
      <c r="F23" s="526" t="s">
        <v>19</v>
      </c>
      <c r="G23" s="527" t="s">
        <v>182</v>
      </c>
      <c r="H23" s="524" t="s">
        <v>391</v>
      </c>
      <c r="I23" s="525"/>
      <c r="J23" s="121"/>
      <c r="K23" s="140"/>
      <c r="N23" s="101"/>
      <c r="O23" s="141"/>
    </row>
    <row r="24" spans="1:15" ht="21" customHeight="1" thickBot="1">
      <c r="A24" s="101"/>
      <c r="C24" s="375" t="s">
        <v>178</v>
      </c>
      <c r="D24" s="142" t="s">
        <v>279</v>
      </c>
      <c r="E24" s="375" t="s">
        <v>179</v>
      </c>
      <c r="F24" s="528"/>
      <c r="G24" s="529"/>
      <c r="H24" s="404" t="s">
        <v>392</v>
      </c>
      <c r="I24" s="405" t="s">
        <v>393</v>
      </c>
      <c r="J24" s="143"/>
      <c r="K24" s="144"/>
      <c r="N24" s="125"/>
      <c r="O24" s="127"/>
    </row>
    <row r="25" spans="1:15" ht="19.5" customHeight="1" thickTop="1">
      <c r="A25" s="101"/>
      <c r="B25" s="45">
        <v>9</v>
      </c>
      <c r="C25" s="376" t="s">
        <v>180</v>
      </c>
      <c r="D25" s="376"/>
      <c r="E25" s="376" t="s">
        <v>240</v>
      </c>
      <c r="F25" s="394"/>
      <c r="G25" s="401" t="s">
        <v>271</v>
      </c>
      <c r="H25" s="47"/>
      <c r="I25" s="47"/>
      <c r="J25" s="145"/>
      <c r="K25" s="146"/>
      <c r="N25" s="125"/>
      <c r="O25" s="127"/>
    </row>
    <row r="26" spans="1:15" ht="19.5" customHeight="1">
      <c r="A26" s="101"/>
      <c r="B26" s="45">
        <v>10</v>
      </c>
      <c r="C26" s="376" t="s">
        <v>180</v>
      </c>
      <c r="D26" s="376"/>
      <c r="E26" s="376"/>
      <c r="F26" s="394" t="s">
        <v>107</v>
      </c>
      <c r="G26" s="401" t="s">
        <v>186</v>
      </c>
      <c r="H26" s="47"/>
      <c r="I26" s="47"/>
      <c r="J26" s="147"/>
      <c r="K26" s="148"/>
      <c r="N26" s="125"/>
      <c r="O26" s="127"/>
    </row>
    <row r="27" spans="1:15" ht="39" customHeight="1">
      <c r="B27" s="231">
        <v>11</v>
      </c>
      <c r="C27" s="377" t="s">
        <v>211</v>
      </c>
      <c r="D27" s="377"/>
      <c r="E27" s="376" t="s">
        <v>180</v>
      </c>
      <c r="F27" s="395" t="s">
        <v>107</v>
      </c>
      <c r="G27" s="402" t="s">
        <v>384</v>
      </c>
      <c r="H27" s="47"/>
      <c r="I27" s="47"/>
      <c r="J27" s="145"/>
      <c r="K27" s="146"/>
      <c r="L27" s="452" t="s">
        <v>405</v>
      </c>
    </row>
    <row r="28" spans="1:15" ht="18" customHeight="1">
      <c r="B28" s="231">
        <v>12</v>
      </c>
      <c r="C28" s="376"/>
      <c r="D28" s="376"/>
      <c r="E28" s="376" t="s">
        <v>180</v>
      </c>
      <c r="F28" s="395" t="s">
        <v>107</v>
      </c>
      <c r="G28" s="401" t="s">
        <v>383</v>
      </c>
      <c r="H28" s="47"/>
      <c r="I28" s="47"/>
      <c r="J28" s="146"/>
      <c r="K28" s="146"/>
      <c r="L28" s="452" t="s">
        <v>406</v>
      </c>
    </row>
    <row r="29" spans="1:15" ht="19.5" customHeight="1">
      <c r="B29" s="231">
        <v>13</v>
      </c>
      <c r="C29" s="376" t="s">
        <v>180</v>
      </c>
      <c r="D29" s="376"/>
      <c r="E29" s="376"/>
      <c r="F29" s="395"/>
      <c r="G29" s="403" t="s">
        <v>272</v>
      </c>
      <c r="H29" s="47"/>
      <c r="I29" s="47"/>
      <c r="J29" s="147"/>
      <c r="K29" s="213"/>
      <c r="L29" s="452" t="s">
        <v>407</v>
      </c>
      <c r="N29" s="125"/>
      <c r="O29" s="127"/>
    </row>
    <row r="30" spans="1:15" ht="18.75">
      <c r="B30" s="231">
        <v>14</v>
      </c>
      <c r="C30" s="376"/>
      <c r="D30" s="376"/>
      <c r="E30" s="377" t="s">
        <v>211</v>
      </c>
      <c r="F30" s="395"/>
      <c r="G30" s="401" t="s">
        <v>241</v>
      </c>
      <c r="H30" s="47"/>
      <c r="I30" s="47"/>
      <c r="J30" s="145"/>
      <c r="K30" s="168"/>
      <c r="L30" s="452" t="s">
        <v>408</v>
      </c>
    </row>
    <row r="31" spans="1:15" ht="18.75">
      <c r="B31" s="231">
        <v>15</v>
      </c>
      <c r="C31" s="373"/>
      <c r="D31" s="373"/>
      <c r="E31" s="378" t="s">
        <v>211</v>
      </c>
      <c r="F31" s="396"/>
      <c r="G31" s="397" t="s">
        <v>207</v>
      </c>
      <c r="H31" s="47"/>
      <c r="I31" s="47"/>
      <c r="J31" s="168"/>
      <c r="K31" s="168"/>
    </row>
    <row r="32" spans="1:15" ht="20.25" customHeight="1">
      <c r="B32" s="231">
        <v>16</v>
      </c>
      <c r="C32" s="379" t="s">
        <v>180</v>
      </c>
      <c r="D32" s="379"/>
      <c r="E32" s="379"/>
      <c r="F32" s="380"/>
      <c r="G32" s="401" t="s">
        <v>412</v>
      </c>
      <c r="H32" s="47"/>
      <c r="I32" s="47"/>
      <c r="J32" s="146"/>
      <c r="K32" s="146"/>
    </row>
    <row r="33" spans="1:9">
      <c r="A33" s="2"/>
    </row>
    <row r="34" spans="1:9" ht="16.5" customHeight="1">
      <c r="C34" s="53" t="s">
        <v>30</v>
      </c>
      <c r="D34" s="53"/>
      <c r="E34" s="1"/>
    </row>
    <row r="35" spans="1:9" ht="12" customHeight="1">
      <c r="C35" s="135"/>
      <c r="E35" s="1"/>
    </row>
    <row r="36" spans="1:9" ht="16.5" customHeight="1">
      <c r="C36" s="514" t="s">
        <v>282</v>
      </c>
      <c r="D36" s="515"/>
      <c r="E36" s="515"/>
      <c r="F36" s="515"/>
      <c r="G36" s="515"/>
      <c r="H36" s="515"/>
      <c r="I36" s="515"/>
    </row>
    <row r="37" spans="1:9" ht="16.5" customHeight="1">
      <c r="C37" s="514" t="s">
        <v>284</v>
      </c>
      <c r="D37" s="515"/>
      <c r="E37" s="515"/>
      <c r="F37" s="515"/>
      <c r="G37" s="515"/>
      <c r="H37" s="515"/>
      <c r="I37" s="515"/>
    </row>
    <row r="38" spans="1:9" ht="16.5" customHeight="1">
      <c r="B38" s="233"/>
      <c r="C38" s="514" t="s">
        <v>283</v>
      </c>
      <c r="D38" s="515"/>
      <c r="E38" s="515"/>
      <c r="F38" s="515"/>
      <c r="G38" s="515"/>
      <c r="H38" s="515"/>
      <c r="I38" s="515"/>
    </row>
    <row r="39" spans="1:9" ht="16.5" customHeight="1">
      <c r="A39" s="52"/>
      <c r="C39" s="135"/>
      <c r="E39" s="1"/>
    </row>
    <row r="40" spans="1:9" ht="16.5" customHeight="1">
      <c r="C40" s="53" t="s">
        <v>91</v>
      </c>
      <c r="D40" s="53"/>
      <c r="E40" s="1"/>
    </row>
    <row r="41" spans="1:9" ht="9.75" customHeight="1">
      <c r="C41" s="135"/>
      <c r="E41" s="1"/>
    </row>
    <row r="42" spans="1:9" ht="16.5" customHeight="1">
      <c r="C42" s="514" t="s">
        <v>281</v>
      </c>
      <c r="D42" s="515"/>
      <c r="E42" s="515"/>
      <c r="F42" s="515"/>
      <c r="G42" s="515"/>
      <c r="H42" s="515"/>
      <c r="I42" s="515"/>
    </row>
    <row r="43" spans="1:9" ht="16.5" customHeight="1">
      <c r="C43" s="514" t="s">
        <v>280</v>
      </c>
      <c r="D43" s="515"/>
      <c r="E43" s="515"/>
      <c r="F43" s="515"/>
      <c r="G43" s="515"/>
      <c r="H43" s="515"/>
      <c r="I43" s="515"/>
    </row>
  </sheetData>
  <mergeCells count="17">
    <mergeCell ref="H7:I7"/>
    <mergeCell ref="H23:I23"/>
    <mergeCell ref="C23:E23"/>
    <mergeCell ref="F23:F24"/>
    <mergeCell ref="G23:G24"/>
    <mergeCell ref="C17:E18"/>
    <mergeCell ref="C19:E19"/>
    <mergeCell ref="C4:F4"/>
    <mergeCell ref="C3:G3"/>
    <mergeCell ref="C7:E7"/>
    <mergeCell ref="F7:F8"/>
    <mergeCell ref="G7:G8"/>
    <mergeCell ref="C36:I36"/>
    <mergeCell ref="C37:I37"/>
    <mergeCell ref="C42:I42"/>
    <mergeCell ref="C43:I43"/>
    <mergeCell ref="C38:I38"/>
  </mergeCells>
  <phoneticPr fontId="1"/>
  <pageMargins left="0.23622047244094491" right="0.23622047244094491" top="0.35433070866141736" bottom="0.35433070866141736" header="0" footer="0"/>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37576" r:id="rId4" name="Check Box 8">
              <controlPr defaultSize="0" autoFill="0" autoLine="0" autoPict="0">
                <anchor moveWithCells="1">
                  <from>
                    <xdr:col>8</xdr:col>
                    <xdr:colOff>123825</xdr:colOff>
                    <xdr:row>24</xdr:row>
                    <xdr:rowOff>28575</xdr:rowOff>
                  </from>
                  <to>
                    <xdr:col>8</xdr:col>
                    <xdr:colOff>371475</xdr:colOff>
                    <xdr:row>24</xdr:row>
                    <xdr:rowOff>190500</xdr:rowOff>
                  </to>
                </anchor>
              </controlPr>
            </control>
          </mc:Choice>
        </mc:AlternateContent>
        <mc:AlternateContent xmlns:mc="http://schemas.openxmlformats.org/markup-compatibility/2006">
          <mc:Choice Requires="x14">
            <control shapeId="237588" r:id="rId5" name="Check Box 20">
              <controlPr defaultSize="0" autoFill="0" autoLine="0" autoPict="0">
                <anchor moveWithCells="1">
                  <from>
                    <xdr:col>8</xdr:col>
                    <xdr:colOff>114300</xdr:colOff>
                    <xdr:row>8</xdr:row>
                    <xdr:rowOff>28575</xdr:rowOff>
                  </from>
                  <to>
                    <xdr:col>8</xdr:col>
                    <xdr:colOff>361950</xdr:colOff>
                    <xdr:row>8</xdr:row>
                    <xdr:rowOff>190500</xdr:rowOff>
                  </to>
                </anchor>
              </controlPr>
            </control>
          </mc:Choice>
        </mc:AlternateContent>
        <mc:AlternateContent xmlns:mc="http://schemas.openxmlformats.org/markup-compatibility/2006">
          <mc:Choice Requires="x14">
            <control shapeId="237604" r:id="rId6" name="Check Box 36">
              <controlPr defaultSize="0" autoFill="0" autoLine="0" autoPict="0">
                <anchor moveWithCells="1">
                  <from>
                    <xdr:col>7</xdr:col>
                    <xdr:colOff>123825</xdr:colOff>
                    <xdr:row>24</xdr:row>
                    <xdr:rowOff>28575</xdr:rowOff>
                  </from>
                  <to>
                    <xdr:col>7</xdr:col>
                    <xdr:colOff>371475</xdr:colOff>
                    <xdr:row>24</xdr:row>
                    <xdr:rowOff>190500</xdr:rowOff>
                  </to>
                </anchor>
              </controlPr>
            </control>
          </mc:Choice>
        </mc:AlternateContent>
        <mc:AlternateContent xmlns:mc="http://schemas.openxmlformats.org/markup-compatibility/2006">
          <mc:Choice Requires="x14">
            <control shapeId="237611" r:id="rId7" name="Check Box 43">
              <controlPr defaultSize="0" autoFill="0" autoLine="0" autoPict="0">
                <anchor moveWithCells="1">
                  <from>
                    <xdr:col>7</xdr:col>
                    <xdr:colOff>114300</xdr:colOff>
                    <xdr:row>8</xdr:row>
                    <xdr:rowOff>28575</xdr:rowOff>
                  </from>
                  <to>
                    <xdr:col>7</xdr:col>
                    <xdr:colOff>361950</xdr:colOff>
                    <xdr:row>8</xdr:row>
                    <xdr:rowOff>190500</xdr:rowOff>
                  </to>
                </anchor>
              </controlPr>
            </control>
          </mc:Choice>
        </mc:AlternateContent>
        <mc:AlternateContent xmlns:mc="http://schemas.openxmlformats.org/markup-compatibility/2006">
          <mc:Choice Requires="x14">
            <control shapeId="237625" r:id="rId8" name="Check Box 57">
              <controlPr defaultSize="0" autoFill="0" autoLine="0" autoPict="0">
                <anchor moveWithCells="1">
                  <from>
                    <xdr:col>8</xdr:col>
                    <xdr:colOff>123825</xdr:colOff>
                    <xdr:row>25</xdr:row>
                    <xdr:rowOff>28575</xdr:rowOff>
                  </from>
                  <to>
                    <xdr:col>8</xdr:col>
                    <xdr:colOff>371475</xdr:colOff>
                    <xdr:row>25</xdr:row>
                    <xdr:rowOff>190500</xdr:rowOff>
                  </to>
                </anchor>
              </controlPr>
            </control>
          </mc:Choice>
        </mc:AlternateContent>
        <mc:AlternateContent xmlns:mc="http://schemas.openxmlformats.org/markup-compatibility/2006">
          <mc:Choice Requires="x14">
            <control shapeId="237626" r:id="rId9" name="Check Box 58">
              <controlPr defaultSize="0" autoFill="0" autoLine="0" autoPict="0">
                <anchor moveWithCells="1">
                  <from>
                    <xdr:col>7</xdr:col>
                    <xdr:colOff>123825</xdr:colOff>
                    <xdr:row>25</xdr:row>
                    <xdr:rowOff>28575</xdr:rowOff>
                  </from>
                  <to>
                    <xdr:col>7</xdr:col>
                    <xdr:colOff>371475</xdr:colOff>
                    <xdr:row>25</xdr:row>
                    <xdr:rowOff>190500</xdr:rowOff>
                  </to>
                </anchor>
              </controlPr>
            </control>
          </mc:Choice>
        </mc:AlternateContent>
        <mc:AlternateContent xmlns:mc="http://schemas.openxmlformats.org/markup-compatibility/2006">
          <mc:Choice Requires="x14">
            <control shapeId="237627" r:id="rId10" name="Check Box 59">
              <controlPr defaultSize="0" autoFill="0" autoLine="0" autoPict="0">
                <anchor moveWithCells="1">
                  <from>
                    <xdr:col>8</xdr:col>
                    <xdr:colOff>123825</xdr:colOff>
                    <xdr:row>26</xdr:row>
                    <xdr:rowOff>28575</xdr:rowOff>
                  </from>
                  <to>
                    <xdr:col>8</xdr:col>
                    <xdr:colOff>371475</xdr:colOff>
                    <xdr:row>26</xdr:row>
                    <xdr:rowOff>190500</xdr:rowOff>
                  </to>
                </anchor>
              </controlPr>
            </control>
          </mc:Choice>
        </mc:AlternateContent>
        <mc:AlternateContent xmlns:mc="http://schemas.openxmlformats.org/markup-compatibility/2006">
          <mc:Choice Requires="x14">
            <control shapeId="237628" r:id="rId11" name="Check Box 60">
              <controlPr defaultSize="0" autoFill="0" autoLine="0" autoPict="0">
                <anchor moveWithCells="1">
                  <from>
                    <xdr:col>7</xdr:col>
                    <xdr:colOff>123825</xdr:colOff>
                    <xdr:row>26</xdr:row>
                    <xdr:rowOff>28575</xdr:rowOff>
                  </from>
                  <to>
                    <xdr:col>7</xdr:col>
                    <xdr:colOff>371475</xdr:colOff>
                    <xdr:row>26</xdr:row>
                    <xdr:rowOff>190500</xdr:rowOff>
                  </to>
                </anchor>
              </controlPr>
            </control>
          </mc:Choice>
        </mc:AlternateContent>
        <mc:AlternateContent xmlns:mc="http://schemas.openxmlformats.org/markup-compatibility/2006">
          <mc:Choice Requires="x14">
            <control shapeId="237629" r:id="rId12" name="Check Box 61">
              <controlPr defaultSize="0" autoFill="0" autoLine="0" autoPict="0">
                <anchor moveWithCells="1">
                  <from>
                    <xdr:col>8</xdr:col>
                    <xdr:colOff>123825</xdr:colOff>
                    <xdr:row>27</xdr:row>
                    <xdr:rowOff>28575</xdr:rowOff>
                  </from>
                  <to>
                    <xdr:col>8</xdr:col>
                    <xdr:colOff>371475</xdr:colOff>
                    <xdr:row>27</xdr:row>
                    <xdr:rowOff>190500</xdr:rowOff>
                  </to>
                </anchor>
              </controlPr>
            </control>
          </mc:Choice>
        </mc:AlternateContent>
        <mc:AlternateContent xmlns:mc="http://schemas.openxmlformats.org/markup-compatibility/2006">
          <mc:Choice Requires="x14">
            <control shapeId="237630" r:id="rId13" name="Check Box 62">
              <controlPr defaultSize="0" autoFill="0" autoLine="0" autoPict="0">
                <anchor moveWithCells="1">
                  <from>
                    <xdr:col>7</xdr:col>
                    <xdr:colOff>123825</xdr:colOff>
                    <xdr:row>27</xdr:row>
                    <xdr:rowOff>28575</xdr:rowOff>
                  </from>
                  <to>
                    <xdr:col>7</xdr:col>
                    <xdr:colOff>371475</xdr:colOff>
                    <xdr:row>27</xdr:row>
                    <xdr:rowOff>190500</xdr:rowOff>
                  </to>
                </anchor>
              </controlPr>
            </control>
          </mc:Choice>
        </mc:AlternateContent>
        <mc:AlternateContent xmlns:mc="http://schemas.openxmlformats.org/markup-compatibility/2006">
          <mc:Choice Requires="x14">
            <control shapeId="237631" r:id="rId14" name="Check Box 63">
              <controlPr defaultSize="0" autoFill="0" autoLine="0" autoPict="0">
                <anchor moveWithCells="1">
                  <from>
                    <xdr:col>8</xdr:col>
                    <xdr:colOff>123825</xdr:colOff>
                    <xdr:row>28</xdr:row>
                    <xdr:rowOff>28575</xdr:rowOff>
                  </from>
                  <to>
                    <xdr:col>8</xdr:col>
                    <xdr:colOff>371475</xdr:colOff>
                    <xdr:row>28</xdr:row>
                    <xdr:rowOff>190500</xdr:rowOff>
                  </to>
                </anchor>
              </controlPr>
            </control>
          </mc:Choice>
        </mc:AlternateContent>
        <mc:AlternateContent xmlns:mc="http://schemas.openxmlformats.org/markup-compatibility/2006">
          <mc:Choice Requires="x14">
            <control shapeId="237632" r:id="rId15" name="Check Box 64">
              <controlPr defaultSize="0" autoFill="0" autoLine="0" autoPict="0">
                <anchor moveWithCells="1">
                  <from>
                    <xdr:col>7</xdr:col>
                    <xdr:colOff>123825</xdr:colOff>
                    <xdr:row>28</xdr:row>
                    <xdr:rowOff>28575</xdr:rowOff>
                  </from>
                  <to>
                    <xdr:col>7</xdr:col>
                    <xdr:colOff>371475</xdr:colOff>
                    <xdr:row>28</xdr:row>
                    <xdr:rowOff>190500</xdr:rowOff>
                  </to>
                </anchor>
              </controlPr>
            </control>
          </mc:Choice>
        </mc:AlternateContent>
        <mc:AlternateContent xmlns:mc="http://schemas.openxmlformats.org/markup-compatibility/2006">
          <mc:Choice Requires="x14">
            <control shapeId="237633" r:id="rId16" name="Check Box 65">
              <controlPr defaultSize="0" autoFill="0" autoLine="0" autoPict="0">
                <anchor moveWithCells="1">
                  <from>
                    <xdr:col>8</xdr:col>
                    <xdr:colOff>123825</xdr:colOff>
                    <xdr:row>29</xdr:row>
                    <xdr:rowOff>28575</xdr:rowOff>
                  </from>
                  <to>
                    <xdr:col>8</xdr:col>
                    <xdr:colOff>371475</xdr:colOff>
                    <xdr:row>29</xdr:row>
                    <xdr:rowOff>190500</xdr:rowOff>
                  </to>
                </anchor>
              </controlPr>
            </control>
          </mc:Choice>
        </mc:AlternateContent>
        <mc:AlternateContent xmlns:mc="http://schemas.openxmlformats.org/markup-compatibility/2006">
          <mc:Choice Requires="x14">
            <control shapeId="237634" r:id="rId17" name="Check Box 66">
              <controlPr defaultSize="0" autoFill="0" autoLine="0" autoPict="0">
                <anchor moveWithCells="1">
                  <from>
                    <xdr:col>7</xdr:col>
                    <xdr:colOff>123825</xdr:colOff>
                    <xdr:row>29</xdr:row>
                    <xdr:rowOff>28575</xdr:rowOff>
                  </from>
                  <to>
                    <xdr:col>7</xdr:col>
                    <xdr:colOff>371475</xdr:colOff>
                    <xdr:row>29</xdr:row>
                    <xdr:rowOff>190500</xdr:rowOff>
                  </to>
                </anchor>
              </controlPr>
            </control>
          </mc:Choice>
        </mc:AlternateContent>
        <mc:AlternateContent xmlns:mc="http://schemas.openxmlformats.org/markup-compatibility/2006">
          <mc:Choice Requires="x14">
            <control shapeId="237635" r:id="rId18" name="Check Box 67">
              <controlPr defaultSize="0" autoFill="0" autoLine="0" autoPict="0">
                <anchor moveWithCells="1">
                  <from>
                    <xdr:col>8</xdr:col>
                    <xdr:colOff>123825</xdr:colOff>
                    <xdr:row>30</xdr:row>
                    <xdr:rowOff>28575</xdr:rowOff>
                  </from>
                  <to>
                    <xdr:col>8</xdr:col>
                    <xdr:colOff>371475</xdr:colOff>
                    <xdr:row>30</xdr:row>
                    <xdr:rowOff>190500</xdr:rowOff>
                  </to>
                </anchor>
              </controlPr>
            </control>
          </mc:Choice>
        </mc:AlternateContent>
        <mc:AlternateContent xmlns:mc="http://schemas.openxmlformats.org/markup-compatibility/2006">
          <mc:Choice Requires="x14">
            <control shapeId="237636" r:id="rId19" name="Check Box 68">
              <controlPr defaultSize="0" autoFill="0" autoLine="0" autoPict="0">
                <anchor moveWithCells="1">
                  <from>
                    <xdr:col>7</xdr:col>
                    <xdr:colOff>123825</xdr:colOff>
                    <xdr:row>30</xdr:row>
                    <xdr:rowOff>28575</xdr:rowOff>
                  </from>
                  <to>
                    <xdr:col>7</xdr:col>
                    <xdr:colOff>371475</xdr:colOff>
                    <xdr:row>30</xdr:row>
                    <xdr:rowOff>190500</xdr:rowOff>
                  </to>
                </anchor>
              </controlPr>
            </control>
          </mc:Choice>
        </mc:AlternateContent>
        <mc:AlternateContent xmlns:mc="http://schemas.openxmlformats.org/markup-compatibility/2006">
          <mc:Choice Requires="x14">
            <control shapeId="237637" r:id="rId20" name="Check Box 69">
              <controlPr defaultSize="0" autoFill="0" autoLine="0" autoPict="0">
                <anchor moveWithCells="1">
                  <from>
                    <xdr:col>8</xdr:col>
                    <xdr:colOff>123825</xdr:colOff>
                    <xdr:row>31</xdr:row>
                    <xdr:rowOff>28575</xdr:rowOff>
                  </from>
                  <to>
                    <xdr:col>8</xdr:col>
                    <xdr:colOff>371475</xdr:colOff>
                    <xdr:row>31</xdr:row>
                    <xdr:rowOff>190500</xdr:rowOff>
                  </to>
                </anchor>
              </controlPr>
            </control>
          </mc:Choice>
        </mc:AlternateContent>
        <mc:AlternateContent xmlns:mc="http://schemas.openxmlformats.org/markup-compatibility/2006">
          <mc:Choice Requires="x14">
            <control shapeId="237638" r:id="rId21" name="Check Box 70">
              <controlPr defaultSize="0" autoFill="0" autoLine="0" autoPict="0">
                <anchor moveWithCells="1">
                  <from>
                    <xdr:col>7</xdr:col>
                    <xdr:colOff>123825</xdr:colOff>
                    <xdr:row>31</xdr:row>
                    <xdr:rowOff>28575</xdr:rowOff>
                  </from>
                  <to>
                    <xdr:col>7</xdr:col>
                    <xdr:colOff>371475</xdr:colOff>
                    <xdr:row>31</xdr:row>
                    <xdr:rowOff>190500</xdr:rowOff>
                  </to>
                </anchor>
              </controlPr>
            </control>
          </mc:Choice>
        </mc:AlternateContent>
        <mc:AlternateContent xmlns:mc="http://schemas.openxmlformats.org/markup-compatibility/2006">
          <mc:Choice Requires="x14">
            <control shapeId="237639" r:id="rId22" name="Check Box 71">
              <controlPr defaultSize="0" autoFill="0" autoLine="0" autoPict="0">
                <anchor moveWithCells="1">
                  <from>
                    <xdr:col>8</xdr:col>
                    <xdr:colOff>114300</xdr:colOff>
                    <xdr:row>9</xdr:row>
                    <xdr:rowOff>28575</xdr:rowOff>
                  </from>
                  <to>
                    <xdr:col>8</xdr:col>
                    <xdr:colOff>361950</xdr:colOff>
                    <xdr:row>9</xdr:row>
                    <xdr:rowOff>190500</xdr:rowOff>
                  </to>
                </anchor>
              </controlPr>
            </control>
          </mc:Choice>
        </mc:AlternateContent>
        <mc:AlternateContent xmlns:mc="http://schemas.openxmlformats.org/markup-compatibility/2006">
          <mc:Choice Requires="x14">
            <control shapeId="237640" r:id="rId23" name="Check Box 72">
              <controlPr defaultSize="0" autoFill="0" autoLine="0" autoPict="0">
                <anchor moveWithCells="1">
                  <from>
                    <xdr:col>7</xdr:col>
                    <xdr:colOff>114300</xdr:colOff>
                    <xdr:row>9</xdr:row>
                    <xdr:rowOff>28575</xdr:rowOff>
                  </from>
                  <to>
                    <xdr:col>7</xdr:col>
                    <xdr:colOff>361950</xdr:colOff>
                    <xdr:row>9</xdr:row>
                    <xdr:rowOff>190500</xdr:rowOff>
                  </to>
                </anchor>
              </controlPr>
            </control>
          </mc:Choice>
        </mc:AlternateContent>
        <mc:AlternateContent xmlns:mc="http://schemas.openxmlformats.org/markup-compatibility/2006">
          <mc:Choice Requires="x14">
            <control shapeId="237641" r:id="rId24" name="Check Box 73">
              <controlPr defaultSize="0" autoFill="0" autoLine="0" autoPict="0">
                <anchor moveWithCells="1">
                  <from>
                    <xdr:col>8</xdr:col>
                    <xdr:colOff>114300</xdr:colOff>
                    <xdr:row>10</xdr:row>
                    <xdr:rowOff>28575</xdr:rowOff>
                  </from>
                  <to>
                    <xdr:col>8</xdr:col>
                    <xdr:colOff>361950</xdr:colOff>
                    <xdr:row>10</xdr:row>
                    <xdr:rowOff>190500</xdr:rowOff>
                  </to>
                </anchor>
              </controlPr>
            </control>
          </mc:Choice>
        </mc:AlternateContent>
        <mc:AlternateContent xmlns:mc="http://schemas.openxmlformats.org/markup-compatibility/2006">
          <mc:Choice Requires="x14">
            <control shapeId="237642" r:id="rId25" name="Check Box 74">
              <controlPr defaultSize="0" autoFill="0" autoLine="0" autoPict="0">
                <anchor moveWithCells="1">
                  <from>
                    <xdr:col>7</xdr:col>
                    <xdr:colOff>114300</xdr:colOff>
                    <xdr:row>10</xdr:row>
                    <xdr:rowOff>28575</xdr:rowOff>
                  </from>
                  <to>
                    <xdr:col>7</xdr:col>
                    <xdr:colOff>361950</xdr:colOff>
                    <xdr:row>10</xdr:row>
                    <xdr:rowOff>190500</xdr:rowOff>
                  </to>
                </anchor>
              </controlPr>
            </control>
          </mc:Choice>
        </mc:AlternateContent>
        <mc:AlternateContent xmlns:mc="http://schemas.openxmlformats.org/markup-compatibility/2006">
          <mc:Choice Requires="x14">
            <control shapeId="237643" r:id="rId26" name="Check Box 75">
              <controlPr defaultSize="0" autoFill="0" autoLine="0" autoPict="0">
                <anchor moveWithCells="1">
                  <from>
                    <xdr:col>8</xdr:col>
                    <xdr:colOff>114300</xdr:colOff>
                    <xdr:row>11</xdr:row>
                    <xdr:rowOff>28575</xdr:rowOff>
                  </from>
                  <to>
                    <xdr:col>8</xdr:col>
                    <xdr:colOff>361950</xdr:colOff>
                    <xdr:row>11</xdr:row>
                    <xdr:rowOff>190500</xdr:rowOff>
                  </to>
                </anchor>
              </controlPr>
            </control>
          </mc:Choice>
        </mc:AlternateContent>
        <mc:AlternateContent xmlns:mc="http://schemas.openxmlformats.org/markup-compatibility/2006">
          <mc:Choice Requires="x14">
            <control shapeId="237644" r:id="rId27" name="Check Box 76">
              <controlPr defaultSize="0" autoFill="0" autoLine="0" autoPict="0">
                <anchor moveWithCells="1">
                  <from>
                    <xdr:col>7</xdr:col>
                    <xdr:colOff>114300</xdr:colOff>
                    <xdr:row>11</xdr:row>
                    <xdr:rowOff>28575</xdr:rowOff>
                  </from>
                  <to>
                    <xdr:col>7</xdr:col>
                    <xdr:colOff>361950</xdr:colOff>
                    <xdr:row>11</xdr:row>
                    <xdr:rowOff>190500</xdr:rowOff>
                  </to>
                </anchor>
              </controlPr>
            </control>
          </mc:Choice>
        </mc:AlternateContent>
        <mc:AlternateContent xmlns:mc="http://schemas.openxmlformats.org/markup-compatibility/2006">
          <mc:Choice Requires="x14">
            <control shapeId="237645" r:id="rId28" name="Check Box 77">
              <controlPr defaultSize="0" autoFill="0" autoLine="0" autoPict="0">
                <anchor moveWithCells="1">
                  <from>
                    <xdr:col>8</xdr:col>
                    <xdr:colOff>114300</xdr:colOff>
                    <xdr:row>12</xdr:row>
                    <xdr:rowOff>28575</xdr:rowOff>
                  </from>
                  <to>
                    <xdr:col>8</xdr:col>
                    <xdr:colOff>361950</xdr:colOff>
                    <xdr:row>12</xdr:row>
                    <xdr:rowOff>190500</xdr:rowOff>
                  </to>
                </anchor>
              </controlPr>
            </control>
          </mc:Choice>
        </mc:AlternateContent>
        <mc:AlternateContent xmlns:mc="http://schemas.openxmlformats.org/markup-compatibility/2006">
          <mc:Choice Requires="x14">
            <control shapeId="237646" r:id="rId29" name="Check Box 78">
              <controlPr defaultSize="0" autoFill="0" autoLine="0" autoPict="0">
                <anchor moveWithCells="1">
                  <from>
                    <xdr:col>7</xdr:col>
                    <xdr:colOff>114300</xdr:colOff>
                    <xdr:row>12</xdr:row>
                    <xdr:rowOff>28575</xdr:rowOff>
                  </from>
                  <to>
                    <xdr:col>7</xdr:col>
                    <xdr:colOff>361950</xdr:colOff>
                    <xdr:row>12</xdr:row>
                    <xdr:rowOff>190500</xdr:rowOff>
                  </to>
                </anchor>
              </controlPr>
            </control>
          </mc:Choice>
        </mc:AlternateContent>
        <mc:AlternateContent xmlns:mc="http://schemas.openxmlformats.org/markup-compatibility/2006">
          <mc:Choice Requires="x14">
            <control shapeId="237647" r:id="rId30" name="Check Box 79">
              <controlPr defaultSize="0" autoFill="0" autoLine="0" autoPict="0">
                <anchor moveWithCells="1">
                  <from>
                    <xdr:col>8</xdr:col>
                    <xdr:colOff>114300</xdr:colOff>
                    <xdr:row>13</xdr:row>
                    <xdr:rowOff>28575</xdr:rowOff>
                  </from>
                  <to>
                    <xdr:col>8</xdr:col>
                    <xdr:colOff>361950</xdr:colOff>
                    <xdr:row>13</xdr:row>
                    <xdr:rowOff>190500</xdr:rowOff>
                  </to>
                </anchor>
              </controlPr>
            </control>
          </mc:Choice>
        </mc:AlternateContent>
        <mc:AlternateContent xmlns:mc="http://schemas.openxmlformats.org/markup-compatibility/2006">
          <mc:Choice Requires="x14">
            <control shapeId="237648" r:id="rId31" name="Check Box 80">
              <controlPr defaultSize="0" autoFill="0" autoLine="0" autoPict="0">
                <anchor moveWithCells="1">
                  <from>
                    <xdr:col>7</xdr:col>
                    <xdr:colOff>114300</xdr:colOff>
                    <xdr:row>13</xdr:row>
                    <xdr:rowOff>28575</xdr:rowOff>
                  </from>
                  <to>
                    <xdr:col>7</xdr:col>
                    <xdr:colOff>361950</xdr:colOff>
                    <xdr:row>13</xdr:row>
                    <xdr:rowOff>190500</xdr:rowOff>
                  </to>
                </anchor>
              </controlPr>
            </control>
          </mc:Choice>
        </mc:AlternateContent>
        <mc:AlternateContent xmlns:mc="http://schemas.openxmlformats.org/markup-compatibility/2006">
          <mc:Choice Requires="x14">
            <control shapeId="237649" r:id="rId32" name="Check Box 81">
              <controlPr defaultSize="0" autoFill="0" autoLine="0" autoPict="0">
                <anchor moveWithCells="1">
                  <from>
                    <xdr:col>8</xdr:col>
                    <xdr:colOff>114300</xdr:colOff>
                    <xdr:row>14</xdr:row>
                    <xdr:rowOff>28575</xdr:rowOff>
                  </from>
                  <to>
                    <xdr:col>8</xdr:col>
                    <xdr:colOff>361950</xdr:colOff>
                    <xdr:row>14</xdr:row>
                    <xdr:rowOff>190500</xdr:rowOff>
                  </to>
                </anchor>
              </controlPr>
            </control>
          </mc:Choice>
        </mc:AlternateContent>
        <mc:AlternateContent xmlns:mc="http://schemas.openxmlformats.org/markup-compatibility/2006">
          <mc:Choice Requires="x14">
            <control shapeId="237650" r:id="rId33" name="Check Box 82">
              <controlPr defaultSize="0" autoFill="0" autoLine="0" autoPict="0">
                <anchor moveWithCells="1">
                  <from>
                    <xdr:col>7</xdr:col>
                    <xdr:colOff>114300</xdr:colOff>
                    <xdr:row>14</xdr:row>
                    <xdr:rowOff>28575</xdr:rowOff>
                  </from>
                  <to>
                    <xdr:col>7</xdr:col>
                    <xdr:colOff>361950</xdr:colOff>
                    <xdr:row>14</xdr:row>
                    <xdr:rowOff>190500</xdr:rowOff>
                  </to>
                </anchor>
              </controlPr>
            </control>
          </mc:Choice>
        </mc:AlternateContent>
        <mc:AlternateContent xmlns:mc="http://schemas.openxmlformats.org/markup-compatibility/2006">
          <mc:Choice Requires="x14">
            <control shapeId="237651" r:id="rId34" name="Check Box 83">
              <controlPr defaultSize="0" autoFill="0" autoLine="0" autoPict="0">
                <anchor moveWithCells="1">
                  <from>
                    <xdr:col>8</xdr:col>
                    <xdr:colOff>114300</xdr:colOff>
                    <xdr:row>15</xdr:row>
                    <xdr:rowOff>28575</xdr:rowOff>
                  </from>
                  <to>
                    <xdr:col>8</xdr:col>
                    <xdr:colOff>361950</xdr:colOff>
                    <xdr:row>15</xdr:row>
                    <xdr:rowOff>190500</xdr:rowOff>
                  </to>
                </anchor>
              </controlPr>
            </control>
          </mc:Choice>
        </mc:AlternateContent>
        <mc:AlternateContent xmlns:mc="http://schemas.openxmlformats.org/markup-compatibility/2006">
          <mc:Choice Requires="x14">
            <control shapeId="237652" r:id="rId35" name="Check Box 84">
              <controlPr defaultSize="0" autoFill="0" autoLine="0" autoPict="0">
                <anchor moveWithCells="1">
                  <from>
                    <xdr:col>7</xdr:col>
                    <xdr:colOff>114300</xdr:colOff>
                    <xdr:row>15</xdr:row>
                    <xdr:rowOff>28575</xdr:rowOff>
                  </from>
                  <to>
                    <xdr:col>7</xdr:col>
                    <xdr:colOff>361950</xdr:colOff>
                    <xdr:row>15</xdr:row>
                    <xdr:rowOff>190500</xdr:rowOff>
                  </to>
                </anchor>
              </controlPr>
            </control>
          </mc:Choice>
        </mc:AlternateContent>
        <mc:AlternateContent xmlns:mc="http://schemas.openxmlformats.org/markup-compatibility/2006">
          <mc:Choice Requires="x14">
            <control shapeId="237653" r:id="rId36" name="Check Box 85">
              <controlPr defaultSize="0" autoFill="0" autoLine="0" autoPict="0">
                <anchor moveWithCells="1">
                  <from>
                    <xdr:col>8</xdr:col>
                    <xdr:colOff>114300</xdr:colOff>
                    <xdr:row>16</xdr:row>
                    <xdr:rowOff>28575</xdr:rowOff>
                  </from>
                  <to>
                    <xdr:col>8</xdr:col>
                    <xdr:colOff>361950</xdr:colOff>
                    <xdr:row>16</xdr:row>
                    <xdr:rowOff>190500</xdr:rowOff>
                  </to>
                </anchor>
              </controlPr>
            </control>
          </mc:Choice>
        </mc:AlternateContent>
        <mc:AlternateContent xmlns:mc="http://schemas.openxmlformats.org/markup-compatibility/2006">
          <mc:Choice Requires="x14">
            <control shapeId="237654" r:id="rId37" name="Check Box 86">
              <controlPr defaultSize="0" autoFill="0" autoLine="0" autoPict="0">
                <anchor moveWithCells="1">
                  <from>
                    <xdr:col>7</xdr:col>
                    <xdr:colOff>114300</xdr:colOff>
                    <xdr:row>16</xdr:row>
                    <xdr:rowOff>28575</xdr:rowOff>
                  </from>
                  <to>
                    <xdr:col>7</xdr:col>
                    <xdr:colOff>361950</xdr:colOff>
                    <xdr:row>16</xdr:row>
                    <xdr:rowOff>190500</xdr:rowOff>
                  </to>
                </anchor>
              </controlPr>
            </control>
          </mc:Choice>
        </mc:AlternateContent>
        <mc:AlternateContent xmlns:mc="http://schemas.openxmlformats.org/markup-compatibility/2006">
          <mc:Choice Requires="x14">
            <control shapeId="237655" r:id="rId38" name="Check Box 87">
              <controlPr defaultSize="0" autoFill="0" autoLine="0" autoPict="0">
                <anchor moveWithCells="1">
                  <from>
                    <xdr:col>8</xdr:col>
                    <xdr:colOff>114300</xdr:colOff>
                    <xdr:row>17</xdr:row>
                    <xdr:rowOff>28575</xdr:rowOff>
                  </from>
                  <to>
                    <xdr:col>8</xdr:col>
                    <xdr:colOff>361950</xdr:colOff>
                    <xdr:row>17</xdr:row>
                    <xdr:rowOff>190500</xdr:rowOff>
                  </to>
                </anchor>
              </controlPr>
            </control>
          </mc:Choice>
        </mc:AlternateContent>
        <mc:AlternateContent xmlns:mc="http://schemas.openxmlformats.org/markup-compatibility/2006">
          <mc:Choice Requires="x14">
            <control shapeId="237656" r:id="rId39" name="Check Box 88">
              <controlPr defaultSize="0" autoFill="0" autoLine="0" autoPict="0">
                <anchor moveWithCells="1">
                  <from>
                    <xdr:col>7</xdr:col>
                    <xdr:colOff>114300</xdr:colOff>
                    <xdr:row>17</xdr:row>
                    <xdr:rowOff>28575</xdr:rowOff>
                  </from>
                  <to>
                    <xdr:col>7</xdr:col>
                    <xdr:colOff>361950</xdr:colOff>
                    <xdr:row>17</xdr:row>
                    <xdr:rowOff>190500</xdr:rowOff>
                  </to>
                </anchor>
              </controlPr>
            </control>
          </mc:Choice>
        </mc:AlternateContent>
        <mc:AlternateContent xmlns:mc="http://schemas.openxmlformats.org/markup-compatibility/2006">
          <mc:Choice Requires="x14">
            <control shapeId="237657" r:id="rId40" name="Check Box 89">
              <controlPr defaultSize="0" autoFill="0" autoLine="0" autoPict="0">
                <anchor moveWithCells="1">
                  <from>
                    <xdr:col>8</xdr:col>
                    <xdr:colOff>114300</xdr:colOff>
                    <xdr:row>18</xdr:row>
                    <xdr:rowOff>28575</xdr:rowOff>
                  </from>
                  <to>
                    <xdr:col>8</xdr:col>
                    <xdr:colOff>361950</xdr:colOff>
                    <xdr:row>18</xdr:row>
                    <xdr:rowOff>190500</xdr:rowOff>
                  </to>
                </anchor>
              </controlPr>
            </control>
          </mc:Choice>
        </mc:AlternateContent>
        <mc:AlternateContent xmlns:mc="http://schemas.openxmlformats.org/markup-compatibility/2006">
          <mc:Choice Requires="x14">
            <control shapeId="237658" r:id="rId41" name="Check Box 90">
              <controlPr defaultSize="0" autoFill="0" autoLine="0" autoPict="0">
                <anchor moveWithCells="1">
                  <from>
                    <xdr:col>7</xdr:col>
                    <xdr:colOff>114300</xdr:colOff>
                    <xdr:row>18</xdr:row>
                    <xdr:rowOff>28575</xdr:rowOff>
                  </from>
                  <to>
                    <xdr:col>7</xdr:col>
                    <xdr:colOff>361950</xdr:colOff>
                    <xdr:row>18</xdr:row>
                    <xdr:rowOff>190500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AF84A5-F2FE-44C1-91E2-25DE09954D2E}">
  <sheetPr>
    <tabColor rgb="FFFFCC99"/>
    <pageSetUpPr fitToPage="1"/>
  </sheetPr>
  <dimension ref="A1:X16"/>
  <sheetViews>
    <sheetView topLeftCell="A9" zoomScale="98" zoomScaleNormal="98" zoomScaleSheetLayoutView="55" workbookViewId="0">
      <selection activeCell="D12" sqref="D12"/>
    </sheetView>
  </sheetViews>
  <sheetFormatPr defaultColWidth="8.75" defaultRowHeight="17.25"/>
  <cols>
    <col min="1" max="1" width="5.5" style="62" customWidth="1"/>
    <col min="2" max="2" width="30" style="63" customWidth="1"/>
    <col min="3" max="3" width="26.875" style="188" customWidth="1"/>
    <col min="4" max="4" width="34.25" style="188" customWidth="1"/>
    <col min="5" max="9" width="5.5" style="188" customWidth="1"/>
    <col min="10" max="19" width="5.25" style="188" customWidth="1"/>
    <col min="20" max="20" width="4.75" style="188" customWidth="1"/>
    <col min="21" max="21" width="21.25" style="188" customWidth="1"/>
    <col min="22" max="24" width="8.75" style="188"/>
    <col min="25" max="25" width="16.375" style="188" customWidth="1"/>
    <col min="26" max="26" width="14" style="188" customWidth="1"/>
    <col min="27" max="28" width="14.25" style="188" customWidth="1"/>
    <col min="29" max="29" width="19.25" style="188" customWidth="1"/>
    <col min="30" max="30" width="57.75" style="188" customWidth="1"/>
    <col min="31" max="31" width="19.375" style="188" bestFit="1" customWidth="1"/>
    <col min="32" max="32" width="10.75" style="188" customWidth="1"/>
    <col min="33" max="34" width="21.25" style="188" customWidth="1"/>
    <col min="35" max="16384" width="8.75" style="188"/>
  </cols>
  <sheetData>
    <row r="1" spans="1:24" ht="24">
      <c r="A1" s="54"/>
      <c r="B1" s="189" t="s">
        <v>220</v>
      </c>
      <c r="C1" s="55" t="s">
        <v>102</v>
      </c>
      <c r="D1" s="56"/>
      <c r="E1" s="56"/>
      <c r="F1" s="56"/>
      <c r="G1" s="56"/>
      <c r="H1" s="56"/>
      <c r="I1" s="56"/>
      <c r="J1" s="56"/>
      <c r="K1" s="56"/>
      <c r="L1" s="56"/>
      <c r="M1" s="56"/>
      <c r="N1" s="56"/>
      <c r="O1" s="56"/>
      <c r="P1" s="56"/>
      <c r="Q1" s="56"/>
      <c r="R1" s="56"/>
      <c r="S1" s="56"/>
      <c r="T1" s="57"/>
      <c r="U1" s="57"/>
      <c r="V1" s="57"/>
      <c r="W1" s="57"/>
      <c r="X1" s="57"/>
    </row>
    <row r="2" spans="1:24" ht="40.5" customHeight="1" thickBot="1">
      <c r="A2" s="54"/>
      <c r="B2" s="55"/>
      <c r="C2" s="56"/>
      <c r="D2" s="56"/>
      <c r="E2" s="56"/>
      <c r="F2" s="56"/>
      <c r="G2" s="56"/>
      <c r="H2" s="56"/>
      <c r="I2" s="56"/>
      <c r="J2" s="56"/>
      <c r="K2" s="56"/>
      <c r="L2" s="56"/>
      <c r="M2" s="56"/>
      <c r="N2" s="56"/>
      <c r="O2" s="56"/>
      <c r="P2" s="56"/>
      <c r="Q2" s="56"/>
      <c r="R2" s="56"/>
      <c r="S2" s="56"/>
      <c r="T2" s="57"/>
      <c r="U2" s="57"/>
      <c r="V2" s="57"/>
      <c r="W2" s="57"/>
      <c r="X2" s="57"/>
    </row>
    <row r="3" spans="1:24" ht="40.5" customHeight="1">
      <c r="A3" s="54"/>
      <c r="B3" s="59" t="s">
        <v>24</v>
      </c>
      <c r="C3" s="491" t="str">
        <f>IF('　入力シート'!C3="","",'　入力シート'!C3)</f>
        <v/>
      </c>
      <c r="D3" s="547"/>
      <c r="E3" s="56"/>
      <c r="F3" s="57"/>
    </row>
    <row r="4" spans="1:24" ht="40.5" customHeight="1">
      <c r="A4" s="54">
        <v>1</v>
      </c>
      <c r="B4" s="204" t="s">
        <v>9</v>
      </c>
      <c r="C4" s="494"/>
      <c r="D4" s="548"/>
      <c r="E4" s="56"/>
      <c r="F4" s="57"/>
    </row>
    <row r="5" spans="1:24" ht="40.5" customHeight="1">
      <c r="A5" s="54">
        <v>2</v>
      </c>
      <c r="B5" s="33" t="s">
        <v>15</v>
      </c>
      <c r="C5" s="497"/>
      <c r="D5" s="549"/>
      <c r="E5" s="56"/>
      <c r="F5" s="57"/>
    </row>
    <row r="6" spans="1:24" ht="40.5" customHeight="1">
      <c r="A6" s="54">
        <v>3</v>
      </c>
      <c r="B6" s="32" t="s">
        <v>43</v>
      </c>
      <c r="C6" s="539"/>
      <c r="D6" s="540"/>
      <c r="E6" s="56"/>
      <c r="F6" s="57"/>
    </row>
    <row r="7" spans="1:24" ht="40.5" customHeight="1">
      <c r="A7" s="54">
        <v>4</v>
      </c>
      <c r="B7" s="34" t="s">
        <v>42</v>
      </c>
      <c r="C7" s="550"/>
      <c r="D7" s="551"/>
      <c r="E7" s="56"/>
      <c r="F7" s="57"/>
    </row>
    <row r="8" spans="1:24" ht="40.5" customHeight="1">
      <c r="A8" s="54">
        <v>5</v>
      </c>
      <c r="B8" s="26" t="s">
        <v>44</v>
      </c>
      <c r="C8" s="505"/>
      <c r="D8" s="552"/>
      <c r="E8" s="56"/>
      <c r="F8" s="57"/>
    </row>
    <row r="9" spans="1:24" ht="40.5" customHeight="1">
      <c r="A9" s="54">
        <v>6</v>
      </c>
      <c r="B9" s="60" t="s">
        <v>45</v>
      </c>
      <c r="C9" s="539"/>
      <c r="D9" s="540"/>
      <c r="E9" s="56"/>
      <c r="F9" s="57"/>
    </row>
    <row r="10" spans="1:24" ht="40.5" customHeight="1">
      <c r="A10" s="54">
        <v>7</v>
      </c>
      <c r="B10" s="185" t="s">
        <v>46</v>
      </c>
      <c r="C10" s="77"/>
      <c r="D10" s="77"/>
      <c r="E10" s="56"/>
      <c r="F10" s="57"/>
    </row>
    <row r="11" spans="1:24" ht="40.5" customHeight="1">
      <c r="A11" s="54">
        <v>8</v>
      </c>
      <c r="B11" s="61" t="s">
        <v>47</v>
      </c>
      <c r="C11" s="541"/>
      <c r="D11" s="542"/>
      <c r="E11" s="56"/>
      <c r="F11" s="57"/>
    </row>
    <row r="12" spans="1:24" ht="40.5" customHeight="1">
      <c r="A12" s="54">
        <v>9</v>
      </c>
      <c r="B12" s="543" t="s">
        <v>48</v>
      </c>
      <c r="C12" s="76" t="s">
        <v>209</v>
      </c>
      <c r="D12" s="75"/>
      <c r="E12" s="56"/>
      <c r="F12" s="57"/>
    </row>
    <row r="13" spans="1:24" ht="40.5" customHeight="1">
      <c r="A13" s="54">
        <v>10</v>
      </c>
      <c r="B13" s="544"/>
      <c r="C13" s="190" t="s">
        <v>4</v>
      </c>
      <c r="D13" s="186"/>
      <c r="E13" s="56"/>
      <c r="F13" s="57"/>
    </row>
    <row r="14" spans="1:24" ht="51.75" customHeight="1">
      <c r="A14" s="54"/>
      <c r="B14" s="545" t="s">
        <v>92</v>
      </c>
      <c r="C14" s="546"/>
      <c r="D14" s="546"/>
      <c r="E14" s="56"/>
      <c r="F14" s="57"/>
    </row>
    <row r="15" spans="1:24" ht="40.5" customHeight="1">
      <c r="A15" s="54"/>
      <c r="B15" s="55"/>
      <c r="C15" s="56"/>
      <c r="D15" s="56"/>
      <c r="E15" s="56"/>
      <c r="F15" s="56"/>
      <c r="G15" s="56"/>
      <c r="H15" s="56"/>
      <c r="I15" s="56"/>
      <c r="J15" s="56"/>
      <c r="K15" s="56"/>
      <c r="L15" s="56"/>
      <c r="M15" s="56"/>
      <c r="N15" s="56"/>
      <c r="O15" s="56"/>
      <c r="P15" s="56"/>
      <c r="Q15" s="56"/>
      <c r="R15" s="56"/>
      <c r="S15" s="56"/>
      <c r="T15" s="57"/>
      <c r="U15" s="57"/>
      <c r="V15" s="57"/>
      <c r="W15" s="57"/>
      <c r="X15" s="57"/>
    </row>
    <row r="16" spans="1:24">
      <c r="A16" s="54"/>
      <c r="B16" s="55"/>
      <c r="C16" s="57"/>
      <c r="D16" s="57"/>
      <c r="E16" s="57"/>
      <c r="F16" s="57"/>
      <c r="G16" s="57"/>
      <c r="H16" s="57"/>
      <c r="I16" s="57"/>
      <c r="J16" s="57"/>
      <c r="K16" s="57"/>
      <c r="L16" s="57"/>
      <c r="M16" s="57"/>
      <c r="N16" s="57"/>
      <c r="O16" s="57"/>
      <c r="P16" s="57"/>
      <c r="Q16" s="57"/>
      <c r="R16" s="57"/>
      <c r="S16" s="57"/>
      <c r="T16" s="57"/>
      <c r="U16" s="57"/>
      <c r="V16" s="57"/>
      <c r="W16" s="57"/>
      <c r="X16" s="57"/>
    </row>
  </sheetData>
  <mergeCells count="10">
    <mergeCell ref="C9:D9"/>
    <mergeCell ref="C11:D11"/>
    <mergeCell ref="B12:B13"/>
    <mergeCell ref="B14:D14"/>
    <mergeCell ref="C3:D3"/>
    <mergeCell ref="C4:D4"/>
    <mergeCell ref="C5:D5"/>
    <mergeCell ref="C6:D6"/>
    <mergeCell ref="C7:D7"/>
    <mergeCell ref="C8:D8"/>
  </mergeCells>
  <phoneticPr fontId="1"/>
  <conditionalFormatting sqref="C4:D9 C11:D11 D12:D13">
    <cfRule type="cellIs" dxfId="1136" priority="1" operator="equal">
      <formula>""</formula>
    </cfRule>
  </conditionalFormatting>
  <printOptions horizontalCentered="1"/>
  <pageMargins left="0.68" right="0.2" top="0.57999999999999996" bottom="0.2" header="0.31496062992125984" footer="0.2"/>
  <pageSetup paperSize="9" scale="8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92865" r:id="rId4" name="Check Box 1">
              <controlPr defaultSize="0" autoFill="0" autoLine="0" autoPict="0">
                <anchor moveWithCells="1">
                  <from>
                    <xdr:col>2</xdr:col>
                    <xdr:colOff>209550</xdr:colOff>
                    <xdr:row>9</xdr:row>
                    <xdr:rowOff>57150</xdr:rowOff>
                  </from>
                  <to>
                    <xdr:col>2</xdr:col>
                    <xdr:colOff>1419225</xdr:colOff>
                    <xdr:row>9</xdr:row>
                    <xdr:rowOff>466725</xdr:rowOff>
                  </to>
                </anchor>
              </controlPr>
            </control>
          </mc:Choice>
        </mc:AlternateContent>
        <mc:AlternateContent xmlns:mc="http://schemas.openxmlformats.org/markup-compatibility/2006">
          <mc:Choice Requires="x14">
            <control shapeId="292866" r:id="rId5" name="Check Box 2">
              <controlPr defaultSize="0" autoFill="0" autoLine="0" autoPict="0">
                <anchor moveWithCells="1">
                  <from>
                    <xdr:col>3</xdr:col>
                    <xdr:colOff>219075</xdr:colOff>
                    <xdr:row>9</xdr:row>
                    <xdr:rowOff>57150</xdr:rowOff>
                  </from>
                  <to>
                    <xdr:col>3</xdr:col>
                    <xdr:colOff>1428750</xdr:colOff>
                    <xdr:row>9</xdr:row>
                    <xdr:rowOff>466725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8168E-9DF8-4DED-8CD0-8FFC000729BA}">
  <sheetPr>
    <tabColor rgb="FFFFCC99"/>
  </sheetPr>
  <dimension ref="B2:H29"/>
  <sheetViews>
    <sheetView showGridLines="0" workbookViewId="0">
      <selection activeCell="G21" sqref="G21"/>
    </sheetView>
  </sheetViews>
  <sheetFormatPr defaultRowHeight="18.75"/>
  <cols>
    <col min="1" max="4" width="9" style="187"/>
    <col min="5" max="5" width="12.75" style="187" customWidth="1"/>
    <col min="6" max="6" width="9" style="187"/>
    <col min="7" max="7" width="9" style="187" customWidth="1"/>
    <col min="8" max="16384" width="9" style="187"/>
  </cols>
  <sheetData>
    <row r="2" spans="2:8">
      <c r="B2" s="191" t="s">
        <v>221</v>
      </c>
      <c r="C2" s="191"/>
    </row>
    <row r="3" spans="2:8">
      <c r="G3" s="554" t="s">
        <v>188</v>
      </c>
      <c r="H3" s="555"/>
    </row>
    <row r="5" spans="2:8">
      <c r="B5" s="187" t="s">
        <v>235</v>
      </c>
    </row>
    <row r="6" spans="2:8">
      <c r="G6" s="155"/>
    </row>
    <row r="7" spans="2:8" s="244" customFormat="1">
      <c r="B7" s="244" t="s">
        <v>189</v>
      </c>
      <c r="E7" s="408" t="s">
        <v>190</v>
      </c>
      <c r="F7" s="559"/>
      <c r="G7" s="559"/>
      <c r="H7" s="559"/>
    </row>
    <row r="8" spans="2:8" s="244" customFormat="1">
      <c r="E8" s="408"/>
      <c r="F8" s="559"/>
      <c r="G8" s="559"/>
      <c r="H8" s="559"/>
    </row>
    <row r="9" spans="2:8" s="244" customFormat="1">
      <c r="B9" s="244" t="s">
        <v>191</v>
      </c>
      <c r="D9" s="245"/>
      <c r="E9" s="409" t="s">
        <v>192</v>
      </c>
      <c r="F9" s="559"/>
      <c r="G9" s="559"/>
      <c r="H9" s="559"/>
    </row>
    <row r="10" spans="2:8" s="244" customFormat="1">
      <c r="D10" s="246"/>
      <c r="E10" s="409" t="s">
        <v>292</v>
      </c>
      <c r="F10" s="410"/>
      <c r="G10" s="410"/>
      <c r="H10" s="410"/>
    </row>
    <row r="11" spans="2:8" s="244" customFormat="1">
      <c r="B11" s="244" t="s">
        <v>191</v>
      </c>
      <c r="E11" s="409" t="s">
        <v>192</v>
      </c>
      <c r="F11" s="410"/>
      <c r="G11" s="410"/>
      <c r="H11" s="410"/>
    </row>
    <row r="12" spans="2:8" s="244" customFormat="1">
      <c r="E12" s="409" t="s">
        <v>210</v>
      </c>
      <c r="F12" s="410"/>
      <c r="G12" s="411" t="s">
        <v>395</v>
      </c>
      <c r="H12" s="410"/>
    </row>
    <row r="13" spans="2:8" s="244" customFormat="1">
      <c r="B13" s="244" t="s">
        <v>290</v>
      </c>
      <c r="E13" s="412" t="s">
        <v>293</v>
      </c>
      <c r="F13" s="408"/>
      <c r="G13" s="408"/>
      <c r="H13" s="408"/>
    </row>
    <row r="14" spans="2:8" s="244" customFormat="1">
      <c r="E14" s="408" t="s">
        <v>291</v>
      </c>
      <c r="F14" s="559"/>
      <c r="G14" s="559"/>
      <c r="H14" s="559"/>
    </row>
    <row r="17" spans="2:8">
      <c r="B17" s="556" t="s">
        <v>193</v>
      </c>
      <c r="C17" s="556"/>
      <c r="D17" s="556"/>
      <c r="E17" s="556"/>
      <c r="F17" s="556"/>
      <c r="G17" s="556"/>
      <c r="H17" s="556"/>
    </row>
    <row r="19" spans="2:8" ht="36.75" customHeight="1">
      <c r="B19" s="557" t="s">
        <v>398</v>
      </c>
      <c r="C19" s="557"/>
      <c r="D19" s="557"/>
      <c r="E19" s="557"/>
      <c r="F19" s="557"/>
      <c r="G19" s="557"/>
      <c r="H19" s="557"/>
    </row>
    <row r="21" spans="2:8">
      <c r="B21" s="187" t="s">
        <v>194</v>
      </c>
    </row>
    <row r="23" spans="2:8" ht="8.25" customHeight="1"/>
    <row r="24" spans="2:8" ht="19.5" customHeight="1">
      <c r="B24" s="558" t="s">
        <v>195</v>
      </c>
      <c r="C24" s="558"/>
      <c r="D24" s="558"/>
      <c r="E24" s="558"/>
      <c r="F24" s="558"/>
      <c r="G24" s="558"/>
      <c r="H24" s="558"/>
    </row>
    <row r="25" spans="2:8" ht="71.25" customHeight="1">
      <c r="B25" s="553" t="s">
        <v>196</v>
      </c>
      <c r="C25" s="553"/>
      <c r="D25" s="553"/>
      <c r="E25" s="553"/>
      <c r="F25" s="553"/>
      <c r="G25" s="553"/>
      <c r="H25" s="553"/>
    </row>
    <row r="26" spans="2:8" ht="56.25" customHeight="1">
      <c r="B26" s="553" t="s">
        <v>197</v>
      </c>
      <c r="C26" s="553"/>
      <c r="D26" s="553"/>
      <c r="E26" s="553"/>
      <c r="F26" s="553"/>
      <c r="G26" s="553"/>
      <c r="H26" s="553"/>
    </row>
    <row r="27" spans="2:8" ht="50.25" customHeight="1">
      <c r="B27" s="553" t="s">
        <v>198</v>
      </c>
      <c r="C27" s="553"/>
      <c r="D27" s="553"/>
      <c r="E27" s="553"/>
      <c r="F27" s="553"/>
      <c r="G27" s="553"/>
      <c r="H27" s="553"/>
    </row>
    <row r="28" spans="2:8" ht="35.25" customHeight="1">
      <c r="B28" s="553" t="s">
        <v>199</v>
      </c>
      <c r="C28" s="553"/>
      <c r="D28" s="553"/>
      <c r="E28" s="553"/>
      <c r="F28" s="553"/>
      <c r="G28" s="553"/>
      <c r="H28" s="553"/>
    </row>
    <row r="29" spans="2:8">
      <c r="B29" s="553" t="s">
        <v>200</v>
      </c>
      <c r="C29" s="553"/>
      <c r="D29" s="553"/>
      <c r="E29" s="553"/>
      <c r="F29" s="553"/>
      <c r="G29" s="553"/>
      <c r="H29" s="553"/>
    </row>
  </sheetData>
  <mergeCells count="12">
    <mergeCell ref="B27:H27"/>
    <mergeCell ref="B28:H28"/>
    <mergeCell ref="B29:H29"/>
    <mergeCell ref="G3:H3"/>
    <mergeCell ref="B17:H17"/>
    <mergeCell ref="B19:H19"/>
    <mergeCell ref="B24:H24"/>
    <mergeCell ref="B25:H25"/>
    <mergeCell ref="B26:H26"/>
    <mergeCell ref="F9:H9"/>
    <mergeCell ref="F7:H8"/>
    <mergeCell ref="F14:H14"/>
  </mergeCells>
  <phoneticPr fontId="1"/>
  <conditionalFormatting sqref="F12">
    <cfRule type="cellIs" dxfId="1135" priority="7" operator="equal">
      <formula>""</formula>
    </cfRule>
  </conditionalFormatting>
  <conditionalFormatting sqref="H12">
    <cfRule type="cellIs" dxfId="1134" priority="6" operator="equal">
      <formula>""</formula>
    </cfRule>
  </conditionalFormatting>
  <conditionalFormatting sqref="F10:H10">
    <cfRule type="cellIs" dxfId="1133" priority="5" operator="equal">
      <formula>""</formula>
    </cfRule>
  </conditionalFormatting>
  <conditionalFormatting sqref="F9">
    <cfRule type="cellIs" dxfId="1132" priority="4" operator="equal">
      <formula>""</formula>
    </cfRule>
  </conditionalFormatting>
  <conditionalFormatting sqref="F11:H11">
    <cfRule type="cellIs" dxfId="1131" priority="3" operator="equal">
      <formula>""</formula>
    </cfRule>
  </conditionalFormatting>
  <conditionalFormatting sqref="F14">
    <cfRule type="cellIs" dxfId="1130" priority="2" operator="equal">
      <formula>""</formula>
    </cfRule>
  </conditionalFormatting>
  <conditionalFormatting sqref="F7">
    <cfRule type="cellIs" dxfId="1129" priority="1" operator="equal">
      <formula>""</formula>
    </cfRule>
  </conditionalFormatting>
  <pageMargins left="0.7" right="0.7" top="0.75" bottom="0.75" header="0.3" footer="0.3"/>
  <pageSetup paperSize="9" orientation="portrait" horizontalDpi="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293889" r:id="rId4" name="Check Box 1">
              <controlPr defaultSize="0" autoFill="0" autoLine="0" autoPict="0">
                <anchor moveWithCells="1">
                  <from>
                    <xdr:col>0</xdr:col>
                    <xdr:colOff>428625</xdr:colOff>
                    <xdr:row>22</xdr:row>
                    <xdr:rowOff>85725</xdr:rowOff>
                  </from>
                  <to>
                    <xdr:col>1</xdr:col>
                    <xdr:colOff>47625</xdr:colOff>
                    <xdr:row>23</xdr:row>
                    <xdr:rowOff>228600</xdr:rowOff>
                  </to>
                </anchor>
              </controlPr>
            </control>
          </mc:Choice>
        </mc:AlternateContent>
        <mc:AlternateContent xmlns:mc="http://schemas.openxmlformats.org/markup-compatibility/2006">
          <mc:Choice Requires="x14">
            <control shapeId="293890" r:id="rId5" name="Check Box 2">
              <controlPr defaultSize="0" autoFill="0" autoLine="0" autoPict="0">
                <anchor moveWithCells="1">
                  <from>
                    <xdr:col>0</xdr:col>
                    <xdr:colOff>419100</xdr:colOff>
                    <xdr:row>23</xdr:row>
                    <xdr:rowOff>219075</xdr:rowOff>
                  </from>
                  <to>
                    <xdr:col>1</xdr:col>
                    <xdr:colOff>38100</xdr:colOff>
                    <xdr:row>24</xdr:row>
                    <xdr:rowOff>219075</xdr:rowOff>
                  </to>
                </anchor>
              </controlPr>
            </control>
          </mc:Choice>
        </mc:AlternateContent>
        <mc:AlternateContent xmlns:mc="http://schemas.openxmlformats.org/markup-compatibility/2006">
          <mc:Choice Requires="x14">
            <control shapeId="293891" r:id="rId6" name="Check Box 3">
              <controlPr defaultSize="0" autoFill="0" autoLine="0" autoPict="0">
                <anchor moveWithCells="1">
                  <from>
                    <xdr:col>0</xdr:col>
                    <xdr:colOff>428625</xdr:colOff>
                    <xdr:row>25</xdr:row>
                    <xdr:rowOff>0</xdr:rowOff>
                  </from>
                  <to>
                    <xdr:col>1</xdr:col>
                    <xdr:colOff>47625</xdr:colOff>
                    <xdr:row>25</xdr:row>
                    <xdr:rowOff>247650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CC99"/>
    <pageSetUpPr fitToPage="1"/>
  </sheetPr>
  <dimension ref="A1:M43"/>
  <sheetViews>
    <sheetView showGridLines="0" topLeftCell="A6" workbookViewId="0">
      <selection activeCell="I16" sqref="I16"/>
    </sheetView>
  </sheetViews>
  <sheetFormatPr defaultColWidth="8.75" defaultRowHeight="13.5"/>
  <cols>
    <col min="1" max="3" width="8.75" style="1"/>
    <col min="4" max="4" width="7.625" style="1" customWidth="1"/>
    <col min="5" max="5" width="8.75" style="1"/>
    <col min="6" max="6" width="10.625" style="1" customWidth="1"/>
    <col min="7" max="7" width="14.625" style="1" customWidth="1"/>
    <col min="8" max="8" width="9" style="1" customWidth="1"/>
    <col min="9" max="9" width="13.25" style="1" customWidth="1"/>
    <col min="10" max="10" width="4.375" style="1" customWidth="1"/>
    <col min="11" max="11" width="8.75" style="1"/>
    <col min="12" max="12" width="19.625" style="1" customWidth="1"/>
    <col min="13" max="13" width="36.25" style="1" customWidth="1"/>
    <col min="14" max="16384" width="8.75" style="1"/>
  </cols>
  <sheetData>
    <row r="1" spans="1:13" ht="18.75">
      <c r="A1" s="574" t="s">
        <v>213</v>
      </c>
      <c r="B1" s="575"/>
      <c r="C1" s="576"/>
      <c r="H1" s="570" t="s">
        <v>93</v>
      </c>
      <c r="I1" s="571"/>
    </row>
    <row r="2" spans="1:13" ht="19.149999999999999" customHeight="1">
      <c r="A2" s="2"/>
      <c r="G2" s="194" t="s">
        <v>226</v>
      </c>
      <c r="H2" s="577" t="str">
        <f>IF('　入力シート'!C3="","",'　入力シート'!C3)</f>
        <v/>
      </c>
      <c r="I2" s="578"/>
    </row>
    <row r="3" spans="1:13" ht="19.149999999999999" customHeight="1">
      <c r="B3" s="1" t="s">
        <v>236</v>
      </c>
    </row>
    <row r="4" spans="1:13" ht="19.149999999999999" customHeight="1">
      <c r="F4" s="72" t="s">
        <v>51</v>
      </c>
      <c r="G4" s="579" t="str">
        <f>IF('　入力シート'!$C$8="","",'　入力シート'!$C$8)</f>
        <v/>
      </c>
      <c r="H4" s="558">
        <f>'　入力シート'!$C$8</f>
        <v>0</v>
      </c>
      <c r="I4" s="558">
        <f>'　入力シート'!$C$8</f>
        <v>0</v>
      </c>
    </row>
    <row r="5" spans="1:13" ht="19.149999999999999" customHeight="1">
      <c r="F5" s="72" t="s">
        <v>0</v>
      </c>
      <c r="G5" s="73" t="s">
        <v>1</v>
      </c>
      <c r="H5" s="580" t="str">
        <f>IF('　入力シート'!$D$11="","",'　入力シート'!$D$11)</f>
        <v/>
      </c>
      <c r="I5" s="558"/>
    </row>
    <row r="6" spans="1:13" ht="19.149999999999999" customHeight="1">
      <c r="F6" s="72"/>
      <c r="G6" s="581" t="str">
        <f>IF('　入力シート'!$C$12="","",'　入力シート'!$C$12)</f>
        <v/>
      </c>
      <c r="H6" s="558"/>
      <c r="I6" s="558"/>
    </row>
    <row r="7" spans="1:13" ht="19.149999999999999" customHeight="1">
      <c r="F7" s="72" t="s">
        <v>49</v>
      </c>
      <c r="G7" s="580" t="str">
        <f>IF('　入力シート'!$C$6="","",'　入力シート'!$C$6)</f>
        <v/>
      </c>
      <c r="H7" s="558"/>
      <c r="I7" s="558"/>
    </row>
    <row r="8" spans="1:13" ht="19.149999999999999" customHeight="1">
      <c r="F8" s="72" t="s">
        <v>210</v>
      </c>
      <c r="G8" s="1" t="str">
        <f>IF('　入力シート'!C10="","",'　入力シート'!C10)</f>
        <v/>
      </c>
      <c r="H8" s="72" t="s">
        <v>397</v>
      </c>
      <c r="I8" s="1" t="str">
        <f>IF('　入力シート'!$C$8="","",'　入力シート'!$C$8)</f>
        <v/>
      </c>
    </row>
    <row r="9" spans="1:13" ht="19.149999999999999" customHeight="1"/>
    <row r="10" spans="1:13" ht="12.75" customHeight="1">
      <c r="B10" s="15"/>
      <c r="C10" s="15"/>
    </row>
    <row r="11" spans="1:13" ht="36" customHeight="1">
      <c r="B11" s="82"/>
      <c r="C11" s="583" t="str">
        <f>IF('　入力シート'!C4="","令和７年度有機農業拡大加速化事業補助金に係る計画（実績）書","令和７年度有機農業拡大加速化事業補助金に係る"&amp;'　入力シート'!C4)</f>
        <v>令和７年度有機農業拡大加速化事業補助金に係る計画（実績）書</v>
      </c>
      <c r="D11" s="584"/>
      <c r="E11" s="584"/>
      <c r="F11" s="584"/>
      <c r="G11" s="584"/>
      <c r="H11" s="584"/>
      <c r="I11" s="584"/>
    </row>
    <row r="12" spans="1:13" ht="19.149999999999999" customHeight="1">
      <c r="C12" s="15" t="s">
        <v>386</v>
      </c>
      <c r="D12" s="15"/>
      <c r="E12" s="15"/>
      <c r="F12" s="15"/>
      <c r="G12" s="15"/>
      <c r="H12" s="15"/>
      <c r="I12" s="15"/>
    </row>
    <row r="13" spans="1:13" ht="12.75" customHeight="1"/>
    <row r="14" spans="1:13" ht="19.149999999999999" customHeight="1">
      <c r="C14" s="356" t="s">
        <v>399</v>
      </c>
      <c r="D14" s="351"/>
      <c r="E14" s="351"/>
      <c r="F14" s="351"/>
      <c r="G14" s="351"/>
    </row>
    <row r="15" spans="1:13" ht="19.149999999999999" customHeight="1">
      <c r="C15" s="566" t="str">
        <f>IF('　入力シート'!C4="","計画（実績）書を提出致します。",'　入力シート'!C4&amp;"を提出します。")</f>
        <v>計画（実績）書を提出致します。</v>
      </c>
      <c r="D15" s="566"/>
      <c r="E15" s="558"/>
      <c r="F15" s="558"/>
      <c r="G15" s="558"/>
      <c r="H15" s="558"/>
      <c r="I15" s="558"/>
    </row>
    <row r="16" spans="1:13" ht="19.149999999999999" customHeight="1">
      <c r="B16" s="214"/>
      <c r="L16" s="567"/>
      <c r="M16" s="568"/>
    </row>
    <row r="17" spans="1:13" ht="19.149999999999999" customHeight="1">
      <c r="L17" s="567"/>
      <c r="M17" s="568"/>
    </row>
    <row r="18" spans="1:13" ht="19.149999999999999" customHeight="1">
      <c r="D18" s="136"/>
      <c r="L18" s="123"/>
      <c r="M18" s="123"/>
    </row>
    <row r="19" spans="1:13" ht="19.149999999999999" customHeight="1">
      <c r="B19" s="78"/>
      <c r="C19" s="560"/>
      <c r="D19" s="560"/>
      <c r="E19" s="560"/>
      <c r="F19" s="560"/>
      <c r="G19" s="560"/>
      <c r="H19" s="560"/>
      <c r="I19" s="560"/>
      <c r="L19" s="124"/>
      <c r="M19" s="124"/>
    </row>
    <row r="20" spans="1:13" ht="24" customHeight="1">
      <c r="A20" s="101"/>
      <c r="B20" s="78"/>
      <c r="C20" s="573"/>
      <c r="D20" s="573"/>
      <c r="E20" s="569"/>
      <c r="F20" s="569"/>
      <c r="G20" s="569"/>
      <c r="H20" s="569"/>
      <c r="I20" s="569"/>
      <c r="L20" s="125"/>
      <c r="M20" s="126"/>
    </row>
    <row r="21" spans="1:13" ht="24" customHeight="1">
      <c r="A21" s="101"/>
      <c r="B21" s="78"/>
      <c r="C21" s="573"/>
      <c r="D21" s="573"/>
      <c r="E21" s="569"/>
      <c r="F21" s="569"/>
      <c r="G21" s="569"/>
      <c r="H21" s="569"/>
      <c r="I21" s="569"/>
      <c r="J21" s="36"/>
      <c r="L21" s="125"/>
      <c r="M21" s="127"/>
    </row>
    <row r="22" spans="1:13" ht="24" customHeight="1">
      <c r="A22" s="102"/>
      <c r="B22" s="78"/>
      <c r="C22" s="149"/>
      <c r="D22" s="120"/>
      <c r="E22" s="569"/>
      <c r="F22" s="569"/>
      <c r="G22" s="569"/>
      <c r="H22" s="569"/>
      <c r="I22" s="569"/>
      <c r="J22" s="36"/>
      <c r="L22" s="128"/>
      <c r="M22" s="129"/>
    </row>
    <row r="23" spans="1:13" ht="24" customHeight="1">
      <c r="A23" s="102"/>
      <c r="B23" s="78"/>
      <c r="C23" s="171"/>
      <c r="D23" s="173"/>
      <c r="E23" s="170"/>
      <c r="F23" s="170"/>
      <c r="G23" s="170"/>
      <c r="H23" s="170"/>
      <c r="I23" s="170"/>
      <c r="J23" s="36"/>
      <c r="L23" s="128"/>
      <c r="M23" s="129"/>
    </row>
    <row r="24" spans="1:13" ht="24" customHeight="1">
      <c r="A24" s="102"/>
      <c r="B24" s="78"/>
      <c r="C24" s="171"/>
      <c r="D24" s="173"/>
      <c r="E24" s="170"/>
      <c r="F24" s="170"/>
      <c r="G24" s="170"/>
      <c r="H24" s="170"/>
      <c r="I24" s="170"/>
      <c r="J24" s="36"/>
      <c r="L24" s="128"/>
      <c r="M24" s="129"/>
    </row>
    <row r="25" spans="1:13" ht="24" customHeight="1">
      <c r="A25" s="101"/>
      <c r="B25" s="78"/>
      <c r="C25" s="149"/>
      <c r="D25" s="120"/>
      <c r="E25" s="569"/>
      <c r="F25" s="569"/>
      <c r="G25" s="569"/>
      <c r="H25" s="569"/>
      <c r="I25" s="569"/>
      <c r="J25" s="36"/>
      <c r="L25" s="125"/>
      <c r="M25" s="127"/>
    </row>
    <row r="26" spans="1:13" ht="24" customHeight="1">
      <c r="A26" s="102"/>
      <c r="B26" s="78"/>
      <c r="C26" s="573"/>
      <c r="D26" s="582"/>
      <c r="E26" s="569"/>
      <c r="F26" s="572"/>
      <c r="G26" s="572"/>
      <c r="H26" s="572"/>
      <c r="I26" s="572"/>
      <c r="J26" s="36"/>
      <c r="L26" s="128"/>
      <c r="M26" s="130"/>
    </row>
    <row r="27" spans="1:13" s="207" customFormat="1" ht="18.75" customHeight="1">
      <c r="A27" s="208"/>
      <c r="L27" s="209"/>
      <c r="M27" s="130"/>
    </row>
    <row r="28" spans="1:13" ht="18.75">
      <c r="A28" s="101"/>
      <c r="B28" s="78"/>
      <c r="C28" s="78"/>
      <c r="D28" s="560"/>
      <c r="E28" s="564"/>
      <c r="F28" s="564"/>
      <c r="G28" s="560"/>
      <c r="H28" s="561"/>
      <c r="I28" s="139"/>
      <c r="L28" s="125"/>
      <c r="M28" s="127"/>
    </row>
    <row r="29" spans="1:13" ht="18.75">
      <c r="A29" s="101"/>
      <c r="B29" s="78"/>
      <c r="C29" s="562"/>
      <c r="D29" s="587"/>
      <c r="E29" s="588"/>
      <c r="F29" s="588"/>
      <c r="G29" s="588"/>
      <c r="H29" s="588"/>
      <c r="I29" s="588"/>
      <c r="L29" s="125"/>
      <c r="M29" s="127"/>
    </row>
    <row r="30" spans="1:13" ht="15" customHeight="1">
      <c r="A30" s="102"/>
      <c r="B30" s="172"/>
      <c r="C30" s="562"/>
      <c r="L30" s="177"/>
      <c r="M30" s="178"/>
    </row>
    <row r="31" spans="1:13" ht="18.75">
      <c r="A31" s="101"/>
      <c r="B31" s="78"/>
      <c r="C31" s="563"/>
      <c r="D31" s="587"/>
      <c r="E31" s="588"/>
      <c r="F31" s="588"/>
      <c r="G31" s="588"/>
      <c r="H31" s="588"/>
      <c r="I31" s="588"/>
      <c r="L31" s="125"/>
      <c r="M31" s="127"/>
    </row>
    <row r="32" spans="1:13" ht="18.75">
      <c r="A32" s="101"/>
      <c r="B32" s="78"/>
      <c r="C32" s="563"/>
      <c r="D32" s="560"/>
      <c r="E32" s="564"/>
      <c r="F32" s="564"/>
      <c r="G32" s="560"/>
      <c r="H32" s="561"/>
      <c r="I32" s="139"/>
      <c r="L32" s="125"/>
      <c r="M32" s="127"/>
    </row>
    <row r="33" spans="1:13" ht="18.75">
      <c r="A33" s="101"/>
      <c r="B33" s="78"/>
      <c r="C33" s="563"/>
      <c r="D33" s="562"/>
      <c r="E33" s="565"/>
      <c r="F33" s="565"/>
      <c r="G33" s="562"/>
      <c r="H33" s="563"/>
      <c r="I33" s="78"/>
      <c r="L33" s="125"/>
      <c r="M33" s="127"/>
    </row>
    <row r="34" spans="1:13" ht="18.75">
      <c r="A34" s="101"/>
      <c r="B34" s="78"/>
      <c r="C34" s="562"/>
      <c r="D34" s="562"/>
      <c r="E34" s="565"/>
      <c r="F34" s="565"/>
      <c r="G34" s="562"/>
      <c r="H34" s="563"/>
      <c r="I34" s="78"/>
      <c r="L34" s="125"/>
      <c r="M34" s="127"/>
    </row>
    <row r="35" spans="1:13" ht="18.75">
      <c r="A35" s="101"/>
      <c r="B35" s="78"/>
      <c r="C35" s="562"/>
      <c r="D35" s="144"/>
      <c r="E35" s="150"/>
      <c r="F35" s="150"/>
      <c r="G35" s="144"/>
      <c r="H35" s="119"/>
      <c r="I35" s="78"/>
      <c r="L35" s="125"/>
      <c r="M35" s="127"/>
    </row>
    <row r="36" spans="1:13" ht="18.75">
      <c r="A36" s="101"/>
      <c r="B36" s="78"/>
      <c r="C36" s="562"/>
      <c r="D36" s="144"/>
      <c r="E36" s="150"/>
      <c r="F36" s="150"/>
      <c r="G36" s="144"/>
      <c r="H36" s="119"/>
      <c r="I36" s="78"/>
      <c r="L36" s="125"/>
      <c r="M36" s="127"/>
    </row>
    <row r="37" spans="1:13" ht="18.75">
      <c r="A37" s="101"/>
      <c r="B37" s="78"/>
      <c r="C37" s="562"/>
      <c r="D37" s="144"/>
      <c r="E37" s="150"/>
      <c r="F37" s="150"/>
      <c r="G37" s="144"/>
      <c r="H37" s="119"/>
      <c r="I37" s="78"/>
      <c r="L37" s="125"/>
      <c r="M37" s="127"/>
    </row>
    <row r="38" spans="1:13" ht="14.25" thickBot="1">
      <c r="L38" s="132"/>
      <c r="M38" s="131"/>
    </row>
    <row r="39" spans="1:13" ht="19.5" customHeight="1">
      <c r="A39" s="212"/>
      <c r="B39" s="596" t="s">
        <v>218</v>
      </c>
      <c r="C39" s="597"/>
      <c r="D39" s="212"/>
      <c r="E39" s="212"/>
      <c r="F39" s="69"/>
      <c r="G39" s="69"/>
      <c r="H39" s="69"/>
      <c r="I39" s="69"/>
      <c r="J39" s="212"/>
      <c r="L39" s="132"/>
      <c r="M39" s="131"/>
    </row>
    <row r="40" spans="1:13" ht="19.5" customHeight="1" thickBot="1">
      <c r="A40" s="78"/>
      <c r="B40" s="78" t="s">
        <v>98</v>
      </c>
      <c r="C40" s="78"/>
      <c r="D40" s="78"/>
      <c r="E40" s="78"/>
      <c r="F40" s="78"/>
      <c r="G40" s="78"/>
      <c r="H40" s="78"/>
      <c r="I40" s="78"/>
      <c r="L40" s="132"/>
      <c r="M40" s="211"/>
    </row>
    <row r="41" spans="1:13" ht="22.5" customHeight="1" thickBot="1">
      <c r="A41" s="78"/>
      <c r="B41" s="78"/>
      <c r="C41" s="78"/>
      <c r="D41" s="78"/>
      <c r="E41" s="78"/>
      <c r="F41" s="78"/>
      <c r="G41" s="79" t="s">
        <v>106</v>
      </c>
      <c r="H41" s="80"/>
      <c r="I41" s="81"/>
      <c r="L41" s="124"/>
      <c r="M41" s="124"/>
    </row>
    <row r="42" spans="1:13" ht="19.149999999999999" customHeight="1">
      <c r="B42" s="589" t="s">
        <v>105</v>
      </c>
      <c r="C42" s="590"/>
      <c r="D42" s="590"/>
      <c r="E42" s="590"/>
      <c r="F42" s="590"/>
      <c r="G42" s="591"/>
      <c r="H42" s="591"/>
      <c r="I42" s="592"/>
      <c r="L42" s="585"/>
      <c r="M42" s="586"/>
    </row>
    <row r="43" spans="1:13" ht="19.149999999999999" customHeight="1">
      <c r="B43" s="593"/>
      <c r="C43" s="594"/>
      <c r="D43" s="594"/>
      <c r="E43" s="594"/>
      <c r="F43" s="594"/>
      <c r="G43" s="594"/>
      <c r="H43" s="594"/>
      <c r="I43" s="595"/>
      <c r="L43" s="585"/>
      <c r="M43" s="586"/>
    </row>
  </sheetData>
  <mergeCells count="37">
    <mergeCell ref="L42:M42"/>
    <mergeCell ref="L43:M43"/>
    <mergeCell ref="D31:I31"/>
    <mergeCell ref="D32:F32"/>
    <mergeCell ref="G32:H32"/>
    <mergeCell ref="B42:I43"/>
    <mergeCell ref="C34:C37"/>
    <mergeCell ref="B39:C39"/>
    <mergeCell ref="G34:H34"/>
    <mergeCell ref="C29:C33"/>
    <mergeCell ref="D34:F34"/>
    <mergeCell ref="D29:I29"/>
    <mergeCell ref="H1:I1"/>
    <mergeCell ref="C19:D19"/>
    <mergeCell ref="E19:I19"/>
    <mergeCell ref="E26:I26"/>
    <mergeCell ref="C20:D20"/>
    <mergeCell ref="E20:I20"/>
    <mergeCell ref="C21:D21"/>
    <mergeCell ref="A1:C1"/>
    <mergeCell ref="H2:I2"/>
    <mergeCell ref="G4:I4"/>
    <mergeCell ref="H5:I5"/>
    <mergeCell ref="G6:I6"/>
    <mergeCell ref="G7:I7"/>
    <mergeCell ref="C26:D26"/>
    <mergeCell ref="C11:I11"/>
    <mergeCell ref="L16:M16"/>
    <mergeCell ref="E21:I21"/>
    <mergeCell ref="E22:I22"/>
    <mergeCell ref="E25:I25"/>
    <mergeCell ref="L17:M17"/>
    <mergeCell ref="G28:H28"/>
    <mergeCell ref="G33:H33"/>
    <mergeCell ref="D28:F28"/>
    <mergeCell ref="D33:F33"/>
    <mergeCell ref="C15:I15"/>
  </mergeCells>
  <phoneticPr fontId="1"/>
  <pageMargins left="0.23622047244094491" right="0.23622047244094491" top="0.35433070866141736" bottom="0.35433070866141736" header="0" footer="0"/>
  <pageSetup paperSize="9" scale="9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66934" r:id="rId4" name="Check Box 22">
              <controlPr defaultSize="0" autoFill="0" autoLine="0" autoPict="0">
                <anchor moveWithCells="1">
                  <from>
                    <xdr:col>2</xdr:col>
                    <xdr:colOff>114300</xdr:colOff>
                    <xdr:row>3</xdr:row>
                    <xdr:rowOff>142875</xdr:rowOff>
                  </from>
                  <to>
                    <xdr:col>3</xdr:col>
                    <xdr:colOff>9525</xdr:colOff>
                    <xdr:row>4</xdr:row>
                    <xdr:rowOff>209550</xdr:rowOff>
                  </to>
                </anchor>
              </controlPr>
            </control>
          </mc:Choice>
        </mc:AlternateContent>
        <mc:AlternateContent xmlns:mc="http://schemas.openxmlformats.org/markup-compatibility/2006">
          <mc:Choice Requires="x14">
            <control shapeId="166935" r:id="rId5" name="Check Box 23">
              <controlPr defaultSize="0" autoFill="0" autoLine="0" autoPict="0">
                <anchor moveWithCells="1">
                  <from>
                    <xdr:col>3</xdr:col>
                    <xdr:colOff>38100</xdr:colOff>
                    <xdr:row>3</xdr:row>
                    <xdr:rowOff>142875</xdr:rowOff>
                  </from>
                  <to>
                    <xdr:col>4</xdr:col>
                    <xdr:colOff>28575</xdr:colOff>
                    <xdr:row>4</xdr:row>
                    <xdr:rowOff>209550</xdr:rowOff>
                  </to>
                </anchor>
              </controlPr>
            </control>
          </mc:Choice>
        </mc:AlternateContent>
        <mc:AlternateContent xmlns:mc="http://schemas.openxmlformats.org/markup-compatibility/2006">
          <mc:Choice Requires="x14">
            <control shapeId="166936" r:id="rId6" name="Check Box 24">
              <controlPr defaultSize="0" autoFill="0" autoLine="0" autoPict="0">
                <anchor moveWithCells="1">
                  <from>
                    <xdr:col>3</xdr:col>
                    <xdr:colOff>647700</xdr:colOff>
                    <xdr:row>3</xdr:row>
                    <xdr:rowOff>142875</xdr:rowOff>
                  </from>
                  <to>
                    <xdr:col>4</xdr:col>
                    <xdr:colOff>571500</xdr:colOff>
                    <xdr:row>4</xdr:row>
                    <xdr:rowOff>209550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84BF6-0CE2-4902-845F-2B1674C3403F}">
  <sheetPr>
    <pageSetUpPr fitToPage="1"/>
  </sheetPr>
  <dimension ref="A1:J48"/>
  <sheetViews>
    <sheetView showGridLines="0" topLeftCell="A15" workbookViewId="0">
      <selection activeCell="G39" sqref="G39"/>
    </sheetView>
  </sheetViews>
  <sheetFormatPr defaultRowHeight="18.75"/>
  <cols>
    <col min="1" max="1" width="4.625" style="355" customWidth="1"/>
    <col min="2" max="2" width="15.25" style="355" customWidth="1"/>
    <col min="3" max="3" width="21.125" style="355" customWidth="1"/>
    <col min="4" max="4" width="19.25" style="355" customWidth="1"/>
    <col min="5" max="5" width="22" style="355" customWidth="1"/>
    <col min="6" max="6" width="1.75" style="355" customWidth="1"/>
    <col min="7" max="7" width="9.125" style="355" customWidth="1"/>
    <col min="8" max="16384" width="9" style="355"/>
  </cols>
  <sheetData>
    <row r="1" spans="1:9">
      <c r="A1" s="619" t="s">
        <v>96</v>
      </c>
      <c r="B1" s="619"/>
      <c r="E1" s="16" t="s">
        <v>93</v>
      </c>
      <c r="F1" s="300"/>
    </row>
    <row r="2" spans="1:9" s="18" customFormat="1" ht="19.149999999999999" customHeight="1">
      <c r="A2" s="20">
        <v>0</v>
      </c>
      <c r="B2" s="19"/>
      <c r="D2" s="17" t="s">
        <v>24</v>
      </c>
      <c r="E2" s="21" t="str">
        <f>IF('　入力シート'!C3="","",'　入力シート'!C3)</f>
        <v/>
      </c>
      <c r="F2" s="292"/>
    </row>
    <row r="3" spans="1:9" ht="19.5">
      <c r="A3" s="3"/>
      <c r="B3" s="407" t="str">
        <f>IF('　入力シート'!C4="","",'　入力シート'!C4)</f>
        <v/>
      </c>
      <c r="C3" s="406" t="s">
        <v>394</v>
      </c>
      <c r="D3" s="384"/>
      <c r="E3" s="384"/>
      <c r="F3" s="359"/>
    </row>
    <row r="4" spans="1:9">
      <c r="A4" s="3"/>
      <c r="B4" s="42" t="s">
        <v>38</v>
      </c>
      <c r="C4" s="3"/>
      <c r="D4" s="3"/>
      <c r="E4" s="3"/>
      <c r="F4" s="3"/>
    </row>
    <row r="5" spans="1:9" ht="3.75" customHeight="1" thickBot="1">
      <c r="A5" s="3"/>
      <c r="B5" s="6"/>
      <c r="C5" s="3"/>
      <c r="D5" s="3"/>
      <c r="E5" s="3"/>
      <c r="F5" s="3"/>
    </row>
    <row r="6" spans="1:9" ht="18" customHeight="1">
      <c r="A6" s="3"/>
      <c r="B6" s="413" t="s">
        <v>9</v>
      </c>
      <c r="C6" s="620" t="str">
        <f>IF('　入力シート'!C5="","",'　入力シート'!C5)</f>
        <v/>
      </c>
      <c r="D6" s="621"/>
      <c r="E6" s="622"/>
      <c r="F6" s="293"/>
    </row>
    <row r="7" spans="1:9" ht="18" customHeight="1">
      <c r="A7" s="22">
        <v>1</v>
      </c>
      <c r="B7" s="414" t="s">
        <v>15</v>
      </c>
      <c r="C7" s="623" t="str">
        <f>IF('　入力シート'!C6="","",'　入力シート'!C6)</f>
        <v/>
      </c>
      <c r="D7" s="624"/>
      <c r="E7" s="625"/>
      <c r="F7" s="293"/>
    </row>
    <row r="8" spans="1:9" ht="18" customHeight="1">
      <c r="A8" s="22"/>
      <c r="B8" s="247" t="s">
        <v>9</v>
      </c>
      <c r="C8" s="251">
        <f>'　入力シート'!C9</f>
        <v>0</v>
      </c>
      <c r="D8" s="249" t="s">
        <v>9</v>
      </c>
      <c r="E8" s="252">
        <f>'　入力シート'!C7:E7</f>
        <v>0</v>
      </c>
      <c r="F8" s="294"/>
    </row>
    <row r="9" spans="1:9" ht="18" customHeight="1">
      <c r="A9" s="22">
        <v>2</v>
      </c>
      <c r="B9" s="248" t="s">
        <v>295</v>
      </c>
      <c r="C9" s="253">
        <f>'　入力シート'!C10</f>
        <v>0</v>
      </c>
      <c r="D9" s="250" t="s">
        <v>294</v>
      </c>
      <c r="E9" s="254">
        <f>'　入力シート'!C8:E8</f>
        <v>0</v>
      </c>
      <c r="F9" s="294"/>
    </row>
    <row r="10" spans="1:9" ht="18" customHeight="1">
      <c r="A10" s="22"/>
      <c r="B10" s="626" t="s">
        <v>13</v>
      </c>
      <c r="C10" s="415" t="s">
        <v>10</v>
      </c>
      <c r="D10" s="628">
        <f>'　入力シート'!D11:E11</f>
        <v>0</v>
      </c>
      <c r="E10" s="629"/>
      <c r="F10" s="295"/>
    </row>
    <row r="11" spans="1:9" ht="18" customHeight="1">
      <c r="A11" s="22">
        <v>3</v>
      </c>
      <c r="B11" s="627"/>
      <c r="C11" s="630">
        <f>'　入力シート'!C12:E12</f>
        <v>0</v>
      </c>
      <c r="D11" s="631"/>
      <c r="E11" s="632"/>
      <c r="F11" s="295"/>
    </row>
    <row r="12" spans="1:9" ht="24.75" customHeight="1">
      <c r="A12" s="22">
        <v>4</v>
      </c>
      <c r="B12" s="13" t="s">
        <v>16</v>
      </c>
      <c r="C12" s="611">
        <f>'　入力シート'!C13:E13</f>
        <v>0</v>
      </c>
      <c r="D12" s="612"/>
      <c r="E12" s="613"/>
      <c r="F12" s="295"/>
    </row>
    <row r="13" spans="1:9" ht="18" customHeight="1">
      <c r="A13" s="22">
        <v>5</v>
      </c>
      <c r="B13" s="10" t="s">
        <v>11</v>
      </c>
      <c r="C13" s="611">
        <f>'　入力シート'!C14:E14</f>
        <v>0</v>
      </c>
      <c r="D13" s="612"/>
      <c r="E13" s="613"/>
      <c r="F13" s="295"/>
    </row>
    <row r="14" spans="1:9" ht="18" customHeight="1">
      <c r="A14" s="3"/>
      <c r="B14" s="11" t="s">
        <v>14</v>
      </c>
      <c r="C14" s="611">
        <f>'　入力シート'!C15:E15</f>
        <v>0</v>
      </c>
      <c r="D14" s="612"/>
      <c r="E14" s="613"/>
      <c r="F14" s="295"/>
      <c r="H14" s="103"/>
      <c r="I14" s="104"/>
    </row>
    <row r="15" spans="1:9" ht="18" customHeight="1" thickBot="1">
      <c r="A15" s="3"/>
      <c r="B15" s="12" t="s">
        <v>12</v>
      </c>
      <c r="C15" s="611">
        <f>'　入力シート'!C16:E16</f>
        <v>0</v>
      </c>
      <c r="D15" s="612"/>
      <c r="E15" s="613"/>
      <c r="F15" s="295"/>
      <c r="H15" s="105"/>
      <c r="I15" s="104"/>
    </row>
    <row r="16" spans="1:9">
      <c r="A16" s="3"/>
      <c r="B16" s="42" t="s">
        <v>23</v>
      </c>
      <c r="C16" s="3"/>
      <c r="D16" s="3"/>
      <c r="E16" s="3"/>
      <c r="F16" s="3"/>
      <c r="H16" s="104"/>
      <c r="I16" s="104"/>
    </row>
    <row r="17" spans="1:7" ht="4.5" customHeight="1" thickBot="1">
      <c r="A17" s="3"/>
      <c r="B17" s="5"/>
      <c r="C17" s="4"/>
      <c r="D17" s="4"/>
      <c r="E17" s="4"/>
      <c r="F17" s="4"/>
    </row>
    <row r="18" spans="1:7" ht="17.25" customHeight="1">
      <c r="A18" s="3"/>
      <c r="B18" s="614" t="s">
        <v>137</v>
      </c>
      <c r="C18" s="616" t="s">
        <v>132</v>
      </c>
      <c r="D18" s="617"/>
      <c r="E18" s="618"/>
      <c r="F18" s="273"/>
      <c r="G18" s="7"/>
    </row>
    <row r="19" spans="1:7" ht="17.25" customHeight="1" thickBot="1">
      <c r="A19" s="360"/>
      <c r="B19" s="615"/>
      <c r="C19" s="196" t="s">
        <v>131</v>
      </c>
      <c r="D19" s="197" t="s">
        <v>136</v>
      </c>
      <c r="E19" s="206" t="s">
        <v>243</v>
      </c>
      <c r="F19" s="303"/>
      <c r="G19" s="7"/>
    </row>
    <row r="20" spans="1:7" ht="17.25" customHeight="1" thickTop="1">
      <c r="A20" s="361">
        <v>6</v>
      </c>
      <c r="B20" s="603"/>
      <c r="C20" s="364" t="s">
        <v>133</v>
      </c>
      <c r="D20" s="365">
        <v>10</v>
      </c>
      <c r="E20" s="369" t="s">
        <v>231</v>
      </c>
      <c r="F20" s="304"/>
      <c r="G20" s="7"/>
    </row>
    <row r="21" spans="1:7" ht="17.25" customHeight="1">
      <c r="A21" s="361">
        <v>7</v>
      </c>
      <c r="B21" s="604"/>
      <c r="C21" s="424" t="s">
        <v>380</v>
      </c>
      <c r="D21" s="425">
        <f>'様式２号_別添２_ほ場一覧兼補助申請額算定シート '!L8</f>
        <v>0</v>
      </c>
      <c r="E21" s="600">
        <f>SUM(D21:D26)</f>
        <v>0</v>
      </c>
      <c r="F21" s="273"/>
      <c r="G21" s="7"/>
    </row>
    <row r="22" spans="1:7" ht="17.25" customHeight="1">
      <c r="A22" s="361">
        <v>8</v>
      </c>
      <c r="B22" s="604"/>
      <c r="C22" s="426" t="s">
        <v>376</v>
      </c>
      <c r="D22" s="450">
        <f>'様式２号_別添２_ほ場一覧兼補助申請額算定シート '!L9</f>
        <v>0</v>
      </c>
      <c r="E22" s="601"/>
      <c r="F22" s="273"/>
      <c r="G22" s="7"/>
    </row>
    <row r="23" spans="1:7" ht="17.25" customHeight="1">
      <c r="A23" s="361">
        <v>9</v>
      </c>
      <c r="B23" s="604"/>
      <c r="C23" s="426" t="s">
        <v>377</v>
      </c>
      <c r="D23" s="450">
        <f>'様式２号_別添２_ほ場一覧兼補助申請額算定シート '!L10</f>
        <v>0</v>
      </c>
      <c r="E23" s="601"/>
      <c r="F23" s="273"/>
      <c r="G23" s="7"/>
    </row>
    <row r="24" spans="1:7" ht="17.25" customHeight="1">
      <c r="A24" s="361">
        <v>10</v>
      </c>
      <c r="B24" s="604"/>
      <c r="C24" s="426" t="s">
        <v>378</v>
      </c>
      <c r="D24" s="450">
        <f>'様式２号_別添２_ほ場一覧兼補助申請額算定シート '!L11</f>
        <v>0</v>
      </c>
      <c r="E24" s="601"/>
      <c r="F24" s="273"/>
      <c r="G24" s="7"/>
    </row>
    <row r="25" spans="1:7" ht="17.25" customHeight="1">
      <c r="A25" s="361">
        <v>11</v>
      </c>
      <c r="B25" s="604"/>
      <c r="C25" s="428" t="s">
        <v>379</v>
      </c>
      <c r="D25" s="451">
        <f>'様式２号_別添２_ほ場一覧兼補助申請額算定シート '!L12</f>
        <v>0</v>
      </c>
      <c r="E25" s="602"/>
      <c r="F25" s="273"/>
      <c r="G25" s="7"/>
    </row>
    <row r="26" spans="1:7" ht="17.25" customHeight="1" thickBot="1">
      <c r="A26" s="361">
        <v>12</v>
      </c>
      <c r="B26" s="604"/>
      <c r="C26" s="430" t="s">
        <v>382</v>
      </c>
      <c r="D26" s="429">
        <f>'様式２号_別添２_ほ場一覧兼補助申請額算定シート '!L14</f>
        <v>0</v>
      </c>
      <c r="E26" s="357"/>
      <c r="F26" s="273"/>
      <c r="G26" s="7"/>
    </row>
    <row r="27" spans="1:7" ht="17.25" customHeight="1">
      <c r="A27" s="361">
        <v>13</v>
      </c>
      <c r="B27" s="198" t="s">
        <v>134</v>
      </c>
      <c r="C27" s="199" t="s">
        <v>135</v>
      </c>
      <c r="D27" s="200" t="s">
        <v>228</v>
      </c>
      <c r="E27" s="201" t="s">
        <v>229</v>
      </c>
      <c r="F27" s="305"/>
      <c r="G27" s="7"/>
    </row>
    <row r="28" spans="1:7" ht="17.25" customHeight="1">
      <c r="A28" s="361">
        <v>14</v>
      </c>
      <c r="B28" s="366"/>
      <c r="C28" s="100"/>
      <c r="D28" s="367"/>
      <c r="E28" s="368"/>
      <c r="F28" s="296"/>
    </row>
    <row r="29" spans="1:7" ht="17.25" customHeight="1">
      <c r="A29" s="361">
        <v>15</v>
      </c>
      <c r="B29" s="605" t="s">
        <v>21</v>
      </c>
      <c r="C29" s="202" t="s">
        <v>17</v>
      </c>
      <c r="D29" s="486"/>
      <c r="E29" s="487"/>
      <c r="F29" s="363"/>
    </row>
    <row r="30" spans="1:7" ht="22.9" customHeight="1" thickBot="1">
      <c r="A30" s="361">
        <v>16</v>
      </c>
      <c r="B30" s="606"/>
      <c r="C30" s="203" t="s">
        <v>3</v>
      </c>
      <c r="D30" s="489"/>
      <c r="E30" s="490"/>
      <c r="F30" s="363"/>
    </row>
    <row r="31" spans="1:7">
      <c r="A31" s="361">
        <v>17</v>
      </c>
      <c r="B31" s="42" t="s">
        <v>22</v>
      </c>
      <c r="C31" s="3"/>
      <c r="D31" s="22" t="s">
        <v>128</v>
      </c>
      <c r="E31" s="3"/>
      <c r="F31" s="3"/>
    </row>
    <row r="32" spans="1:7" ht="9.6" customHeight="1" thickBot="1">
      <c r="A32" s="361">
        <v>18</v>
      </c>
      <c r="B32" s="352"/>
    </row>
    <row r="33" spans="1:10" ht="18" customHeight="1" thickBot="1">
      <c r="A33" s="361">
        <v>19</v>
      </c>
      <c r="B33" s="31"/>
      <c r="C33" s="92" t="s">
        <v>123</v>
      </c>
      <c r="D33" s="106" t="s">
        <v>329</v>
      </c>
      <c r="E33" s="93" t="s">
        <v>125</v>
      </c>
      <c r="F33" s="297"/>
    </row>
    <row r="34" spans="1:10" ht="18" customHeight="1" thickTop="1">
      <c r="A34" s="361">
        <v>20</v>
      </c>
      <c r="B34" s="31"/>
      <c r="C34" s="94"/>
      <c r="D34" s="107"/>
      <c r="E34" s="95"/>
      <c r="F34" s="217"/>
    </row>
    <row r="35" spans="1:10" ht="18" customHeight="1">
      <c r="A35" s="361">
        <v>21</v>
      </c>
      <c r="B35" s="31"/>
      <c r="C35" s="96"/>
      <c r="D35" s="108"/>
      <c r="E35" s="97"/>
      <c r="F35" s="217"/>
    </row>
    <row r="36" spans="1:10" ht="18" customHeight="1" thickBot="1">
      <c r="A36" s="361">
        <v>22</v>
      </c>
      <c r="B36" s="31"/>
      <c r="C36" s="98"/>
      <c r="D36" s="109"/>
      <c r="E36" s="99"/>
      <c r="F36" s="217"/>
    </row>
    <row r="37" spans="1:10" ht="18" customHeight="1" thickTop="1" thickBot="1">
      <c r="A37" s="361">
        <v>23</v>
      </c>
      <c r="B37" s="217"/>
      <c r="C37" s="219" t="s">
        <v>260</v>
      </c>
      <c r="D37" s="220">
        <f>SUM(D34:D36)</f>
        <v>0</v>
      </c>
      <c r="E37" s="218"/>
      <c r="F37" s="217"/>
    </row>
    <row r="38" spans="1:10" ht="19.5" thickBot="1">
      <c r="A38" s="361">
        <v>24</v>
      </c>
      <c r="B38" s="42" t="s">
        <v>138</v>
      </c>
      <c r="C38" s="3"/>
      <c r="D38" s="3"/>
      <c r="E38" s="3"/>
      <c r="F38" s="3"/>
    </row>
    <row r="39" spans="1:10" ht="18" customHeight="1">
      <c r="A39" s="361">
        <v>25</v>
      </c>
      <c r="C39" s="607" t="s">
        <v>131</v>
      </c>
      <c r="D39" s="358" t="s">
        <v>252</v>
      </c>
      <c r="E39" s="609" t="s">
        <v>242</v>
      </c>
      <c r="F39" s="301"/>
      <c r="H39" s="7"/>
      <c r="I39" s="7"/>
      <c r="J39" s="7"/>
    </row>
    <row r="40" spans="1:10" ht="27" customHeight="1" thickBot="1">
      <c r="A40" s="361">
        <v>26</v>
      </c>
      <c r="C40" s="608"/>
      <c r="D40" s="216" t="s">
        <v>253</v>
      </c>
      <c r="E40" s="610"/>
      <c r="F40" s="353"/>
      <c r="H40" s="7"/>
      <c r="I40" s="7"/>
      <c r="J40" s="7"/>
    </row>
    <row r="41" spans="1:10" ht="21" customHeight="1" thickTop="1">
      <c r="A41" s="361">
        <v>27</v>
      </c>
      <c r="C41" s="431" t="s">
        <v>380</v>
      </c>
      <c r="D41" s="432">
        <f>D21</f>
        <v>0</v>
      </c>
      <c r="E41" s="433">
        <f>'様式２号_別添２_ほ場一覧兼補助申請額算定シート '!N8</f>
        <v>0</v>
      </c>
      <c r="F41" s="298"/>
      <c r="H41" s="7"/>
      <c r="I41" s="7"/>
      <c r="J41" s="7"/>
    </row>
    <row r="42" spans="1:10" ht="21" customHeight="1">
      <c r="A42" s="361">
        <v>28</v>
      </c>
      <c r="C42" s="434" t="s">
        <v>376</v>
      </c>
      <c r="D42" s="435">
        <f>D22</f>
        <v>0</v>
      </c>
      <c r="E42" s="436">
        <f>'様式２号_別添２_ほ場一覧兼補助申請額算定シート '!N9</f>
        <v>0</v>
      </c>
      <c r="F42" s="299"/>
      <c r="H42" s="7"/>
      <c r="I42" s="7"/>
      <c r="J42" s="7"/>
    </row>
    <row r="43" spans="1:10" ht="21" customHeight="1">
      <c r="A43" s="361">
        <v>29</v>
      </c>
      <c r="C43" s="434" t="s">
        <v>377</v>
      </c>
      <c r="D43" s="435">
        <f>D23</f>
        <v>0</v>
      </c>
      <c r="E43" s="436">
        <f>'様式２号_別添２_ほ場一覧兼補助申請額算定シート '!N10</f>
        <v>0</v>
      </c>
      <c r="F43" s="299"/>
      <c r="H43" s="7"/>
      <c r="I43" s="7"/>
      <c r="J43" s="7"/>
    </row>
    <row r="44" spans="1:10" ht="21" customHeight="1">
      <c r="A44" s="361">
        <v>30</v>
      </c>
      <c r="C44" s="434" t="s">
        <v>378</v>
      </c>
      <c r="D44" s="435">
        <f>D24</f>
        <v>0</v>
      </c>
      <c r="E44" s="436">
        <f>'様式２号_別添２_ほ場一覧兼補助申請額算定シート '!N11</f>
        <v>0</v>
      </c>
      <c r="F44" s="298"/>
      <c r="H44" s="7"/>
      <c r="I44" s="7"/>
      <c r="J44" s="7"/>
    </row>
    <row r="45" spans="1:10" ht="21" customHeight="1" thickBot="1">
      <c r="A45" s="361">
        <v>31</v>
      </c>
      <c r="C45" s="437" t="s">
        <v>379</v>
      </c>
      <c r="D45" s="438">
        <f>D26</f>
        <v>0</v>
      </c>
      <c r="E45" s="439">
        <f>'様式２号_別添２_ほ場一覧兼補助申請額算定シート '!N12</f>
        <v>0</v>
      </c>
      <c r="F45" s="299"/>
      <c r="H45" s="7"/>
      <c r="I45" s="7"/>
      <c r="J45" s="7"/>
    </row>
    <row r="46" spans="1:10" ht="21" customHeight="1" thickBot="1">
      <c r="A46" s="361">
        <v>32</v>
      </c>
      <c r="C46" s="598" t="s">
        <v>140</v>
      </c>
      <c r="D46" s="599"/>
      <c r="E46" s="440">
        <f>SUM(E41:E45)</f>
        <v>0</v>
      </c>
      <c r="F46" s="298"/>
    </row>
    <row r="47" spans="1:10" s="239" customFormat="1" ht="21" customHeight="1" thickBot="1">
      <c r="A47" s="361">
        <v>33</v>
      </c>
      <c r="B47" s="241" t="s">
        <v>287</v>
      </c>
      <c r="C47" s="238"/>
      <c r="D47" s="238"/>
      <c r="E47" s="238"/>
      <c r="F47" s="238"/>
      <c r="G47" s="238"/>
    </row>
    <row r="48" spans="1:10" s="361" customFormat="1" ht="21" customHeight="1" thickBot="1">
      <c r="A48" s="361">
        <v>34</v>
      </c>
      <c r="B48" s="242" t="s">
        <v>288</v>
      </c>
      <c r="C48" s="482"/>
      <c r="D48" s="243" t="s">
        <v>289</v>
      </c>
      <c r="E48" s="291">
        <f>C48</f>
        <v>0</v>
      </c>
      <c r="F48" s="302"/>
      <c r="G48" s="354"/>
    </row>
  </sheetData>
  <mergeCells count="20">
    <mergeCell ref="A1:B1"/>
    <mergeCell ref="C6:E6"/>
    <mergeCell ref="C7:E7"/>
    <mergeCell ref="B10:B11"/>
    <mergeCell ref="D10:E10"/>
    <mergeCell ref="C11:E11"/>
    <mergeCell ref="C12:E12"/>
    <mergeCell ref="C13:E13"/>
    <mergeCell ref="C14:E14"/>
    <mergeCell ref="C15:E15"/>
    <mergeCell ref="B18:B19"/>
    <mergeCell ref="C18:E18"/>
    <mergeCell ref="C46:D46"/>
    <mergeCell ref="E21:E25"/>
    <mergeCell ref="B20:B26"/>
    <mergeCell ref="B29:B30"/>
    <mergeCell ref="D29:E29"/>
    <mergeCell ref="D30:E30"/>
    <mergeCell ref="C39:C40"/>
    <mergeCell ref="E39:E40"/>
  </mergeCells>
  <phoneticPr fontId="1"/>
  <conditionalFormatting sqref="E28 B20:B21 D29:E30 C34:D36 B23:B24 D20:D25">
    <cfRule type="cellIs" dxfId="1128" priority="9" operator="equal">
      <formula>""</formula>
    </cfRule>
  </conditionalFormatting>
  <conditionalFormatting sqref="D28">
    <cfRule type="cellIs" dxfId="1127" priority="8" operator="equal">
      <formula>""</formula>
    </cfRule>
  </conditionalFormatting>
  <conditionalFormatting sqref="E34:E36">
    <cfRule type="cellIs" dxfId="1126" priority="7" operator="equal">
      <formula>""</formula>
    </cfRule>
  </conditionalFormatting>
  <conditionalFormatting sqref="B28">
    <cfRule type="cellIs" dxfId="1125" priority="6" operator="equal">
      <formula>""</formula>
    </cfRule>
  </conditionalFormatting>
  <conditionalFormatting sqref="C28">
    <cfRule type="cellIs" dxfId="1124" priority="5" operator="equal">
      <formula>""</formula>
    </cfRule>
  </conditionalFormatting>
  <conditionalFormatting sqref="C48 E48">
    <cfRule type="cellIs" dxfId="1123" priority="4" operator="equal">
      <formula>""</formula>
    </cfRule>
  </conditionalFormatting>
  <conditionalFormatting sqref="C37:D37">
    <cfRule type="cellIs" dxfId="1122" priority="3" operator="equal">
      <formula>""</formula>
    </cfRule>
  </conditionalFormatting>
  <conditionalFormatting sqref="B22">
    <cfRule type="cellIs" dxfId="1121" priority="2" operator="equal">
      <formula>""</formula>
    </cfRule>
  </conditionalFormatting>
  <conditionalFormatting sqref="D26">
    <cfRule type="cellIs" dxfId="1120" priority="1" operator="equal">
      <formula>""</formula>
    </cfRule>
  </conditionalFormatting>
  <pageMargins left="0.82677165354330717" right="0.23622047244094491" top="0.55118110236220474" bottom="0.35433070866141736" header="0" footer="0"/>
  <pageSetup paperSize="9" scale="8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8465" r:id="rId4" name="Check Box 1">
              <controlPr defaultSize="0" autoFill="0" autoLine="0" autoPict="0">
                <anchor moveWithCells="1">
                  <from>
                    <xdr:col>2</xdr:col>
                    <xdr:colOff>19050</xdr:colOff>
                    <xdr:row>34</xdr:row>
                    <xdr:rowOff>0</xdr:rowOff>
                  </from>
                  <to>
                    <xdr:col>2</xdr:col>
                    <xdr:colOff>1162050</xdr:colOff>
                    <xdr:row>35</xdr:row>
                    <xdr:rowOff>19050</xdr:rowOff>
                  </to>
                </anchor>
              </controlPr>
            </control>
          </mc:Choice>
        </mc:AlternateContent>
        <mc:AlternateContent xmlns:mc="http://schemas.openxmlformats.org/markup-compatibility/2006">
          <mc:Choice Requires="x14">
            <control shapeId="318466" r:id="rId5" name="Check Box 2">
              <controlPr defaultSize="0" autoFill="0" autoLine="0" autoPict="0">
                <anchor moveWithCells="1">
                  <from>
                    <xdr:col>3</xdr:col>
                    <xdr:colOff>19050</xdr:colOff>
                    <xdr:row>49</xdr:row>
                    <xdr:rowOff>0</xdr:rowOff>
                  </from>
                  <to>
                    <xdr:col>4</xdr:col>
                    <xdr:colOff>28575</xdr:colOff>
                    <xdr:row>50</xdr:row>
                    <xdr:rowOff>85725</xdr:rowOff>
                  </to>
                </anchor>
              </controlPr>
            </control>
          </mc:Choice>
        </mc:AlternateContent>
        <mc:AlternateContent xmlns:mc="http://schemas.openxmlformats.org/markup-compatibility/2006">
          <mc:Choice Requires="x14">
            <control shapeId="318467" r:id="rId6" name="Check Box 3">
              <controlPr defaultSize="0" autoFill="0" autoLine="0" autoPict="0">
                <anchor moveWithCells="1">
                  <from>
                    <xdr:col>4</xdr:col>
                    <xdr:colOff>19050</xdr:colOff>
                    <xdr:row>46</xdr:row>
                    <xdr:rowOff>0</xdr:rowOff>
                  </from>
                  <to>
                    <xdr:col>4</xdr:col>
                    <xdr:colOff>1152525</xdr:colOff>
                    <xdr:row>46</xdr:row>
                    <xdr:rowOff>247650</xdr:rowOff>
                  </to>
                </anchor>
              </controlPr>
            </control>
          </mc:Choice>
        </mc:AlternateContent>
        <mc:AlternateContent xmlns:mc="http://schemas.openxmlformats.org/markup-compatibility/2006">
          <mc:Choice Requires="x14">
            <control shapeId="318468" r:id="rId7" name="Check Box 4">
              <controlPr defaultSize="0" autoFill="0" autoLine="0" autoPict="0">
                <anchor moveWithCells="1">
                  <from>
                    <xdr:col>3</xdr:col>
                    <xdr:colOff>19050</xdr:colOff>
                    <xdr:row>46</xdr:row>
                    <xdr:rowOff>0</xdr:rowOff>
                  </from>
                  <to>
                    <xdr:col>3</xdr:col>
                    <xdr:colOff>1152525</xdr:colOff>
                    <xdr:row>46</xdr:row>
                    <xdr:rowOff>247650</xdr:rowOff>
                  </to>
                </anchor>
              </controlPr>
            </control>
          </mc:Choice>
        </mc:AlternateContent>
        <mc:AlternateContent xmlns:mc="http://schemas.openxmlformats.org/markup-compatibility/2006">
          <mc:Choice Requires="x14">
            <control shapeId="318469" r:id="rId8" name="Check Box 5">
              <controlPr defaultSize="0" autoFill="0" autoLine="0" autoPict="0">
                <anchor moveWithCells="1">
                  <from>
                    <xdr:col>2</xdr:col>
                    <xdr:colOff>19050</xdr:colOff>
                    <xdr:row>46</xdr:row>
                    <xdr:rowOff>0</xdr:rowOff>
                  </from>
                  <to>
                    <xdr:col>2</xdr:col>
                    <xdr:colOff>1162050</xdr:colOff>
                    <xdr:row>46</xdr:row>
                    <xdr:rowOff>247650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CE54F-990F-4372-821B-CACBDF43E33B}">
  <sheetPr>
    <pageSetUpPr fitToPage="1"/>
  </sheetPr>
  <dimension ref="A1:J48"/>
  <sheetViews>
    <sheetView showGridLines="0" topLeftCell="A10" workbookViewId="0">
      <selection activeCell="K40" sqref="K40"/>
    </sheetView>
  </sheetViews>
  <sheetFormatPr defaultRowHeight="18.75"/>
  <cols>
    <col min="1" max="1" width="4.625" style="169" customWidth="1"/>
    <col min="2" max="2" width="15.25" style="169" customWidth="1"/>
    <col min="3" max="3" width="21.125" style="169" customWidth="1"/>
    <col min="4" max="4" width="19.25" style="169" customWidth="1"/>
    <col min="5" max="5" width="22" style="169" customWidth="1"/>
    <col min="6" max="6" width="1.75" style="281" customWidth="1"/>
    <col min="7" max="7" width="9.125" style="169" customWidth="1"/>
    <col min="8" max="16384" width="9" style="169"/>
  </cols>
  <sheetData>
    <row r="1" spans="1:9">
      <c r="A1" s="619" t="s">
        <v>96</v>
      </c>
      <c r="B1" s="619"/>
      <c r="E1" s="16" t="s">
        <v>93</v>
      </c>
      <c r="F1" s="300"/>
    </row>
    <row r="2" spans="1:9" s="18" customFormat="1" ht="19.149999999999999" customHeight="1">
      <c r="A2" s="20">
        <v>0</v>
      </c>
      <c r="B2" s="19"/>
      <c r="D2" s="17" t="s">
        <v>24</v>
      </c>
      <c r="E2" s="21">
        <f>IF('　入力シート 記入例'!C3="","",'　入力シート 記入例'!C3)</f>
        <v>45802</v>
      </c>
      <c r="F2" s="292"/>
    </row>
    <row r="3" spans="1:9" ht="19.5">
      <c r="A3" s="3"/>
      <c r="B3" s="407" t="str">
        <f>IF('　入力シート 記入例'!C4="","",'　入力シート 記入例'!C4)</f>
        <v>実績報告書</v>
      </c>
      <c r="C3" s="406" t="s">
        <v>394</v>
      </c>
      <c r="D3" s="384"/>
      <c r="E3" s="384"/>
      <c r="F3" s="282"/>
    </row>
    <row r="4" spans="1:9">
      <c r="A4" s="3"/>
      <c r="B4" s="42" t="s">
        <v>38</v>
      </c>
      <c r="C4" s="3"/>
      <c r="D4" s="3"/>
      <c r="E4" s="3"/>
      <c r="F4" s="3"/>
    </row>
    <row r="5" spans="1:9" ht="3.75" customHeight="1" thickBot="1">
      <c r="A5" s="3"/>
      <c r="B5" s="6"/>
      <c r="C5" s="3"/>
      <c r="D5" s="3"/>
      <c r="E5" s="3"/>
      <c r="F5" s="3"/>
    </row>
    <row r="6" spans="1:9" ht="18" customHeight="1">
      <c r="A6" s="3"/>
      <c r="B6" s="8" t="s">
        <v>9</v>
      </c>
      <c r="C6" s="633" t="str">
        <f>'　入力シート 記入例'!C5</f>
        <v>ｶﾌﾞｼｷｶﾞｲｼｬ　ﾐﾔｻﾞｷ</v>
      </c>
      <c r="D6" s="634"/>
      <c r="E6" s="635"/>
      <c r="F6" s="293"/>
    </row>
    <row r="7" spans="1:9" ht="18" customHeight="1">
      <c r="A7" s="22">
        <v>1</v>
      </c>
      <c r="B7" s="9" t="s">
        <v>15</v>
      </c>
      <c r="C7" s="611" t="str">
        <f>'　入力シート 記入例'!C6</f>
        <v>株式会社　宮崎</v>
      </c>
      <c r="D7" s="636"/>
      <c r="E7" s="637"/>
      <c r="F7" s="293"/>
    </row>
    <row r="8" spans="1:9" ht="18" customHeight="1">
      <c r="A8" s="22"/>
      <c r="B8" s="441" t="s">
        <v>9</v>
      </c>
      <c r="C8" s="442" t="str">
        <f>'　入力シート 記入例'!C9</f>
        <v>ﾀﾞｲﾋｮｳﾄﾘｼﾏﾘﾔｸ</v>
      </c>
      <c r="D8" s="443" t="s">
        <v>9</v>
      </c>
      <c r="E8" s="444" t="str">
        <f>'　入力シート 記入例'!C7</f>
        <v>ﾐﾔｻﾞｷ　ﾀﾛｳ</v>
      </c>
      <c r="F8" s="294"/>
    </row>
    <row r="9" spans="1:9" ht="18" customHeight="1">
      <c r="A9" s="22">
        <v>2</v>
      </c>
      <c r="B9" s="445" t="s">
        <v>295</v>
      </c>
      <c r="C9" s="446" t="str">
        <f>'　入力シート 記入例'!C10:E10</f>
        <v>代表取締役</v>
      </c>
      <c r="D9" s="447" t="s">
        <v>294</v>
      </c>
      <c r="E9" s="448" t="str">
        <f>'　入力シート 記入例'!C8</f>
        <v>宮崎　太郎</v>
      </c>
      <c r="F9" s="294"/>
    </row>
    <row r="10" spans="1:9" ht="18" customHeight="1">
      <c r="A10" s="22"/>
      <c r="B10" s="626" t="s">
        <v>13</v>
      </c>
      <c r="C10" s="14" t="s">
        <v>10</v>
      </c>
      <c r="D10" s="639" t="str">
        <f>'　入力シート 記入例'!D11:E11</f>
        <v>880-0001</v>
      </c>
      <c r="E10" s="640"/>
      <c r="F10" s="295"/>
    </row>
    <row r="11" spans="1:9" ht="18" customHeight="1">
      <c r="A11" s="22">
        <v>3</v>
      </c>
      <c r="B11" s="638"/>
      <c r="C11" s="611" t="str">
        <f>'　入力シート 記入例'!C12:E12</f>
        <v>宮崎県宮崎市</v>
      </c>
      <c r="D11" s="612"/>
      <c r="E11" s="613"/>
      <c r="F11" s="295"/>
    </row>
    <row r="12" spans="1:9" ht="24.75" customHeight="1">
      <c r="A12" s="22">
        <v>4</v>
      </c>
      <c r="B12" s="13" t="s">
        <v>16</v>
      </c>
      <c r="C12" s="611" t="str">
        <f>'　入力シート 記入例'!C13:E13</f>
        <v>宮崎市橘通り</v>
      </c>
      <c r="D12" s="612"/>
      <c r="E12" s="613"/>
      <c r="F12" s="295"/>
    </row>
    <row r="13" spans="1:9" ht="18" customHeight="1">
      <c r="A13" s="22">
        <v>5</v>
      </c>
      <c r="B13" s="10" t="s">
        <v>11</v>
      </c>
      <c r="C13" s="611" t="str">
        <f>'　入力シート 記入例'!C14:E14</f>
        <v>0985-99-9999</v>
      </c>
      <c r="D13" s="612"/>
      <c r="E13" s="613"/>
      <c r="F13" s="295"/>
    </row>
    <row r="14" spans="1:9" ht="18" customHeight="1">
      <c r="A14" s="3"/>
      <c r="B14" s="11" t="s">
        <v>14</v>
      </c>
      <c r="C14" s="611" t="str">
        <f>'　入力シート 記入例'!C15:E15</f>
        <v>0985-11-1111</v>
      </c>
      <c r="D14" s="612"/>
      <c r="E14" s="613"/>
      <c r="F14" s="295"/>
      <c r="H14" s="103"/>
      <c r="I14" s="104"/>
    </row>
    <row r="15" spans="1:9" ht="18" customHeight="1" thickBot="1">
      <c r="A15" s="3"/>
      <c r="B15" s="12" t="s">
        <v>12</v>
      </c>
      <c r="C15" s="611" t="str">
        <f>'　入力シート 記入例'!C16:E16</f>
        <v>hanako-miyazaki@pref.miyazaki.lg.jp</v>
      </c>
      <c r="D15" s="612"/>
      <c r="E15" s="613"/>
      <c r="F15" s="295"/>
      <c r="H15" s="105"/>
      <c r="I15" s="104"/>
    </row>
    <row r="16" spans="1:9">
      <c r="A16" s="3"/>
      <c r="B16" s="42" t="s">
        <v>23</v>
      </c>
      <c r="C16" s="3"/>
      <c r="D16" s="3"/>
      <c r="E16" s="3"/>
      <c r="F16" s="3"/>
      <c r="H16" s="104"/>
      <c r="I16" s="104"/>
    </row>
    <row r="17" spans="1:7" ht="4.5" customHeight="1" thickBot="1">
      <c r="A17" s="3"/>
      <c r="B17" s="5"/>
      <c r="C17" s="4"/>
      <c r="D17" s="4"/>
      <c r="E17" s="4"/>
      <c r="F17" s="4"/>
    </row>
    <row r="18" spans="1:7" ht="17.25" customHeight="1">
      <c r="A18" s="3"/>
      <c r="B18" s="614" t="s">
        <v>137</v>
      </c>
      <c r="C18" s="616" t="s">
        <v>132</v>
      </c>
      <c r="D18" s="617"/>
      <c r="E18" s="618"/>
      <c r="F18" s="273"/>
      <c r="G18" s="7"/>
    </row>
    <row r="19" spans="1:7" ht="17.25" customHeight="1" thickBot="1">
      <c r="A19" s="64"/>
      <c r="B19" s="615"/>
      <c r="C19" s="196" t="s">
        <v>131</v>
      </c>
      <c r="D19" s="197" t="s">
        <v>136</v>
      </c>
      <c r="E19" s="206" t="s">
        <v>243</v>
      </c>
      <c r="F19" s="303"/>
      <c r="G19" s="7"/>
    </row>
    <row r="20" spans="1:7" ht="17.25" customHeight="1" thickTop="1">
      <c r="A20" s="195">
        <v>6</v>
      </c>
      <c r="B20" s="603">
        <v>1500</v>
      </c>
      <c r="C20" s="364" t="s">
        <v>133</v>
      </c>
      <c r="D20" s="365">
        <v>10</v>
      </c>
      <c r="E20" s="369" t="s">
        <v>231</v>
      </c>
      <c r="F20" s="304"/>
      <c r="G20" s="7"/>
    </row>
    <row r="21" spans="1:7" ht="17.25" customHeight="1">
      <c r="A21" s="195">
        <v>7</v>
      </c>
      <c r="B21" s="604"/>
      <c r="C21" s="449" t="s">
        <v>380</v>
      </c>
      <c r="D21" s="427">
        <f>'様式２号_別添２_ほ場一覧兼補助申請額算定シート _記入例'!L8</f>
        <v>40.6</v>
      </c>
      <c r="E21" s="601">
        <f>SUM(D21:D26)</f>
        <v>952.50000000000011</v>
      </c>
      <c r="F21" s="273"/>
      <c r="G21" s="7"/>
    </row>
    <row r="22" spans="1:7" s="355" customFormat="1" ht="17.25" customHeight="1">
      <c r="A22" s="361">
        <v>8</v>
      </c>
      <c r="B22" s="604"/>
      <c r="C22" s="426" t="s">
        <v>376</v>
      </c>
      <c r="D22" s="427">
        <f>'様式２号_別添２_ほ場一覧兼補助申請額算定シート _記入例'!L9</f>
        <v>335.3</v>
      </c>
      <c r="E22" s="601"/>
      <c r="F22" s="273"/>
      <c r="G22" s="7"/>
    </row>
    <row r="23" spans="1:7" ht="17.25" customHeight="1">
      <c r="A23" s="361">
        <v>9</v>
      </c>
      <c r="B23" s="604"/>
      <c r="C23" s="426" t="s">
        <v>377</v>
      </c>
      <c r="D23" s="427">
        <f>'様式２号_別添２_ほ場一覧兼補助申請額算定シート _記入例'!L10</f>
        <v>29.5</v>
      </c>
      <c r="E23" s="601"/>
      <c r="F23" s="273"/>
      <c r="G23" s="7"/>
    </row>
    <row r="24" spans="1:7" s="277" customFormat="1" ht="17.25" customHeight="1">
      <c r="A24" s="361">
        <v>10</v>
      </c>
      <c r="B24" s="604"/>
      <c r="C24" s="426" t="s">
        <v>378</v>
      </c>
      <c r="D24" s="427">
        <f>'様式２号_別添２_ほ場一覧兼補助申請額算定シート _記入例'!L11</f>
        <v>274</v>
      </c>
      <c r="E24" s="601"/>
      <c r="F24" s="273"/>
      <c r="G24" s="7"/>
    </row>
    <row r="25" spans="1:7" s="355" customFormat="1" ht="17.25" customHeight="1">
      <c r="A25" s="361">
        <v>11</v>
      </c>
      <c r="B25" s="604"/>
      <c r="C25" s="428" t="s">
        <v>379</v>
      </c>
      <c r="D25" s="480">
        <f>'様式２号_別添２_ほ場一覧兼補助申請額算定シート _記入例'!L12</f>
        <v>242.6</v>
      </c>
      <c r="E25" s="602"/>
      <c r="F25" s="273"/>
      <c r="G25" s="7"/>
    </row>
    <row r="26" spans="1:7" s="277" customFormat="1" ht="17.25" customHeight="1" thickBot="1">
      <c r="A26" s="361">
        <v>12</v>
      </c>
      <c r="B26" s="604"/>
      <c r="C26" s="430" t="s">
        <v>382</v>
      </c>
      <c r="D26" s="481">
        <f>'様式２号_別添２_ほ場一覧兼補助申請額算定シート _記入例'!L14</f>
        <v>30.5</v>
      </c>
      <c r="E26" s="357"/>
      <c r="F26" s="273"/>
      <c r="G26" s="7"/>
    </row>
    <row r="27" spans="1:7" ht="17.25" customHeight="1">
      <c r="A27" s="361">
        <v>13</v>
      </c>
      <c r="B27" s="198" t="s">
        <v>134</v>
      </c>
      <c r="C27" s="199" t="s">
        <v>135</v>
      </c>
      <c r="D27" s="200" t="s">
        <v>228</v>
      </c>
      <c r="E27" s="201" t="s">
        <v>229</v>
      </c>
      <c r="F27" s="305"/>
      <c r="G27" s="7"/>
    </row>
    <row r="28" spans="1:7" ht="17.25" customHeight="1">
      <c r="A28" s="361">
        <v>14</v>
      </c>
      <c r="B28" s="366">
        <v>45721</v>
      </c>
      <c r="C28" s="100" t="s">
        <v>246</v>
      </c>
      <c r="D28" s="367" t="s">
        <v>381</v>
      </c>
      <c r="E28" s="368">
        <v>46091</v>
      </c>
      <c r="F28" s="296"/>
    </row>
    <row r="29" spans="1:7" ht="17.25" customHeight="1">
      <c r="A29" s="361">
        <v>15</v>
      </c>
      <c r="B29" s="605" t="s">
        <v>21</v>
      </c>
      <c r="C29" s="202" t="s">
        <v>17</v>
      </c>
      <c r="D29" s="486" t="s">
        <v>247</v>
      </c>
      <c r="E29" s="487"/>
      <c r="F29" s="283"/>
    </row>
    <row r="30" spans="1:7" ht="22.9" customHeight="1" thickBot="1">
      <c r="A30" s="361">
        <v>16</v>
      </c>
      <c r="B30" s="606"/>
      <c r="C30" s="203" t="s">
        <v>3</v>
      </c>
      <c r="D30" s="489" t="s">
        <v>248</v>
      </c>
      <c r="E30" s="490"/>
      <c r="F30" s="283"/>
    </row>
    <row r="31" spans="1:7">
      <c r="A31" s="361">
        <v>17</v>
      </c>
      <c r="B31" s="42" t="s">
        <v>22</v>
      </c>
      <c r="C31" s="3"/>
      <c r="D31" s="22" t="s">
        <v>128</v>
      </c>
      <c r="E31" s="3"/>
      <c r="F31" s="3"/>
    </row>
    <row r="32" spans="1:7" ht="9.6" customHeight="1" thickBot="1">
      <c r="A32" s="361">
        <v>18</v>
      </c>
      <c r="B32" s="167"/>
    </row>
    <row r="33" spans="1:10" ht="18" customHeight="1" thickBot="1">
      <c r="A33" s="361">
        <v>19</v>
      </c>
      <c r="B33" s="31"/>
      <c r="C33" s="92" t="s">
        <v>123</v>
      </c>
      <c r="D33" s="106" t="s">
        <v>329</v>
      </c>
      <c r="E33" s="93" t="s">
        <v>125</v>
      </c>
      <c r="F33" s="297"/>
    </row>
    <row r="34" spans="1:10" ht="18" customHeight="1" thickTop="1">
      <c r="A34" s="361">
        <v>20</v>
      </c>
      <c r="B34" s="31"/>
      <c r="C34" s="94" t="s">
        <v>244</v>
      </c>
      <c r="D34" s="107">
        <v>500</v>
      </c>
      <c r="E34" s="95" t="s">
        <v>127</v>
      </c>
      <c r="F34" s="217"/>
    </row>
    <row r="35" spans="1:10" ht="18" customHeight="1">
      <c r="A35" s="361">
        <v>21</v>
      </c>
      <c r="B35" s="31"/>
      <c r="C35" s="96"/>
      <c r="D35" s="108"/>
      <c r="E35" s="97"/>
      <c r="F35" s="217"/>
    </row>
    <row r="36" spans="1:10" ht="18" customHeight="1" thickBot="1">
      <c r="A36" s="361">
        <v>22</v>
      </c>
      <c r="B36" s="31"/>
      <c r="C36" s="98"/>
      <c r="D36" s="109"/>
      <c r="E36" s="99"/>
      <c r="F36" s="217"/>
    </row>
    <row r="37" spans="1:10" s="276" customFormat="1" ht="18" customHeight="1" thickTop="1" thickBot="1">
      <c r="A37" s="361">
        <v>23</v>
      </c>
      <c r="B37" s="217"/>
      <c r="C37" s="219" t="s">
        <v>260</v>
      </c>
      <c r="D37" s="220">
        <f>SUM(D34:D36)</f>
        <v>500</v>
      </c>
      <c r="E37" s="218"/>
      <c r="F37" s="217"/>
    </row>
    <row r="38" spans="1:10" ht="19.5" thickBot="1">
      <c r="A38" s="361">
        <v>24</v>
      </c>
      <c r="B38" s="42" t="s">
        <v>138</v>
      </c>
      <c r="C38" s="3"/>
      <c r="D38" s="3"/>
      <c r="E38" s="3"/>
      <c r="F38" s="3"/>
    </row>
    <row r="39" spans="1:10" ht="18" customHeight="1">
      <c r="A39" s="361">
        <v>25</v>
      </c>
      <c r="C39" s="607" t="s">
        <v>131</v>
      </c>
      <c r="D39" s="215" t="s">
        <v>252</v>
      </c>
      <c r="E39" s="609" t="s">
        <v>242</v>
      </c>
      <c r="F39" s="301"/>
      <c r="H39" s="7"/>
      <c r="I39" s="7"/>
      <c r="J39" s="7"/>
    </row>
    <row r="40" spans="1:10" ht="27" customHeight="1" thickBot="1">
      <c r="A40" s="361">
        <v>26</v>
      </c>
      <c r="C40" s="608"/>
      <c r="D40" s="216" t="s">
        <v>253</v>
      </c>
      <c r="E40" s="610"/>
      <c r="F40" s="279"/>
      <c r="H40" s="7"/>
      <c r="I40" s="7"/>
      <c r="J40" s="7"/>
    </row>
    <row r="41" spans="1:10" s="355" customFormat="1" ht="21" customHeight="1" thickTop="1">
      <c r="A41" s="361">
        <v>27</v>
      </c>
      <c r="C41" s="431" t="s">
        <v>380</v>
      </c>
      <c r="D41" s="432">
        <f>D21</f>
        <v>40.6</v>
      </c>
      <c r="E41" s="433">
        <f>'様式２号_別添２_ほ場一覧兼補助申請額算定シート _記入例'!N8</f>
        <v>40600</v>
      </c>
      <c r="F41" s="298"/>
      <c r="H41" s="7"/>
      <c r="I41" s="7"/>
      <c r="J41" s="7"/>
    </row>
    <row r="42" spans="1:10" s="355" customFormat="1" ht="21" customHeight="1">
      <c r="A42" s="361">
        <v>28</v>
      </c>
      <c r="C42" s="434" t="s">
        <v>376</v>
      </c>
      <c r="D42" s="435">
        <f>D22</f>
        <v>335.3</v>
      </c>
      <c r="E42" s="436">
        <f>'様式２号_別添２_ほ場一覧兼補助申請額算定シート _記入例'!N9</f>
        <v>670600</v>
      </c>
      <c r="F42" s="299"/>
      <c r="H42" s="7"/>
      <c r="I42" s="7"/>
      <c r="J42" s="7"/>
    </row>
    <row r="43" spans="1:10" s="355" customFormat="1" ht="21" customHeight="1">
      <c r="A43" s="361">
        <v>29</v>
      </c>
      <c r="C43" s="434" t="s">
        <v>377</v>
      </c>
      <c r="D43" s="435">
        <f>D23</f>
        <v>29.5</v>
      </c>
      <c r="E43" s="436">
        <f>'様式２号_別添２_ほ場一覧兼補助申請額算定シート _記入例'!N10</f>
        <v>59000</v>
      </c>
      <c r="F43" s="299"/>
      <c r="H43" s="7"/>
      <c r="I43" s="7"/>
      <c r="J43" s="7"/>
    </row>
    <row r="44" spans="1:10" ht="21" customHeight="1">
      <c r="A44" s="361">
        <v>30</v>
      </c>
      <c r="C44" s="434" t="s">
        <v>378</v>
      </c>
      <c r="D44" s="435">
        <f>D24</f>
        <v>274</v>
      </c>
      <c r="E44" s="436">
        <f>'様式２号_別添２_ほ場一覧兼補助申請額算定シート _記入例'!N11</f>
        <v>274000</v>
      </c>
      <c r="F44" s="298"/>
      <c r="H44" s="7"/>
      <c r="I44" s="7"/>
      <c r="J44" s="7"/>
    </row>
    <row r="45" spans="1:10" ht="21" customHeight="1" thickBot="1">
      <c r="A45" s="361">
        <v>31</v>
      </c>
      <c r="C45" s="437" t="s">
        <v>379</v>
      </c>
      <c r="D45" s="438">
        <f t="shared" ref="D45" si="0">D26</f>
        <v>30.5</v>
      </c>
      <c r="E45" s="439">
        <f>'様式２号_別添２_ほ場一覧兼補助申請額算定シート _記入例'!N12</f>
        <v>242600</v>
      </c>
      <c r="F45" s="299"/>
      <c r="H45" s="7"/>
      <c r="I45" s="7"/>
      <c r="J45" s="7"/>
    </row>
    <row r="46" spans="1:10" ht="21" customHeight="1" thickBot="1">
      <c r="A46" s="361">
        <v>32</v>
      </c>
      <c r="C46" s="598" t="s">
        <v>140</v>
      </c>
      <c r="D46" s="599"/>
      <c r="E46" s="440">
        <f>SUM(E41:E45)</f>
        <v>1286800</v>
      </c>
      <c r="F46" s="298"/>
    </row>
    <row r="47" spans="1:10" s="239" customFormat="1" ht="21" customHeight="1" thickBot="1">
      <c r="A47" s="361">
        <v>33</v>
      </c>
      <c r="B47" s="241" t="s">
        <v>287</v>
      </c>
      <c r="C47" s="238"/>
      <c r="D47" s="238"/>
      <c r="E47" s="238"/>
      <c r="F47" s="238"/>
      <c r="G47" s="238"/>
    </row>
    <row r="48" spans="1:10" s="237" customFormat="1" ht="21" customHeight="1" thickBot="1">
      <c r="A48" s="361">
        <v>34</v>
      </c>
      <c r="B48" s="242" t="s">
        <v>288</v>
      </c>
      <c r="C48" s="482">
        <v>1500000</v>
      </c>
      <c r="D48" s="243" t="s">
        <v>289</v>
      </c>
      <c r="E48" s="291">
        <f>C48</f>
        <v>1500000</v>
      </c>
      <c r="F48" s="302"/>
      <c r="G48" s="280"/>
    </row>
  </sheetData>
  <mergeCells count="20">
    <mergeCell ref="C46:D46"/>
    <mergeCell ref="C39:C40"/>
    <mergeCell ref="C14:E14"/>
    <mergeCell ref="A1:B1"/>
    <mergeCell ref="C6:E6"/>
    <mergeCell ref="C7:E7"/>
    <mergeCell ref="B10:B11"/>
    <mergeCell ref="D10:E10"/>
    <mergeCell ref="C11:E11"/>
    <mergeCell ref="C12:E12"/>
    <mergeCell ref="C13:E13"/>
    <mergeCell ref="C15:E15"/>
    <mergeCell ref="B18:B19"/>
    <mergeCell ref="B20:B26"/>
    <mergeCell ref="B29:B30"/>
    <mergeCell ref="D29:E29"/>
    <mergeCell ref="D30:E30"/>
    <mergeCell ref="C18:E18"/>
    <mergeCell ref="E21:E25"/>
    <mergeCell ref="E39:E40"/>
  </mergeCells>
  <phoneticPr fontId="1"/>
  <conditionalFormatting sqref="E2">
    <cfRule type="cellIs" dxfId="1119" priority="11" operator="equal">
      <formula>""</formula>
    </cfRule>
  </conditionalFormatting>
  <conditionalFormatting sqref="E28 B20:B21 D29:E30 C34:D36 B23:B24 D20:D26">
    <cfRule type="cellIs" dxfId="1118" priority="10" operator="equal">
      <formula>""</formula>
    </cfRule>
  </conditionalFormatting>
  <conditionalFormatting sqref="D28">
    <cfRule type="cellIs" dxfId="1117" priority="9" operator="equal">
      <formula>""</formula>
    </cfRule>
  </conditionalFormatting>
  <conditionalFormatting sqref="E34:E36">
    <cfRule type="cellIs" dxfId="1116" priority="8" operator="equal">
      <formula>""</formula>
    </cfRule>
  </conditionalFormatting>
  <conditionalFormatting sqref="B28">
    <cfRule type="cellIs" dxfId="1115" priority="7" operator="equal">
      <formula>""</formula>
    </cfRule>
  </conditionalFormatting>
  <conditionalFormatting sqref="C28">
    <cfRule type="cellIs" dxfId="1114" priority="6" operator="equal">
      <formula>""</formula>
    </cfRule>
  </conditionalFormatting>
  <conditionalFormatting sqref="C48 E48">
    <cfRule type="cellIs" dxfId="1113" priority="5" operator="equal">
      <formula>""</formula>
    </cfRule>
  </conditionalFormatting>
  <conditionalFormatting sqref="C37:D37">
    <cfRule type="cellIs" dxfId="1112" priority="4" operator="equal">
      <formula>""</formula>
    </cfRule>
  </conditionalFormatting>
  <conditionalFormatting sqref="B22">
    <cfRule type="cellIs" dxfId="1111" priority="2" operator="equal">
      <formula>""</formula>
    </cfRule>
  </conditionalFormatting>
  <pageMargins left="0.82677165354330717" right="0.23622047244094491" top="0.55118110236220474" bottom="0.35433070866141736" header="0" footer="0"/>
  <pageSetup paperSize="9" scale="8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79553" r:id="rId4" name="Check Box 1">
              <controlPr defaultSize="0" autoFill="0" autoLine="0" autoPict="0">
                <anchor moveWithCells="1">
                  <from>
                    <xdr:col>2</xdr:col>
                    <xdr:colOff>19050</xdr:colOff>
                    <xdr:row>34</xdr:row>
                    <xdr:rowOff>0</xdr:rowOff>
                  </from>
                  <to>
                    <xdr:col>2</xdr:col>
                    <xdr:colOff>1162050</xdr:colOff>
                    <xdr:row>35</xdr:row>
                    <xdr:rowOff>19050</xdr:rowOff>
                  </to>
                </anchor>
              </controlPr>
            </control>
          </mc:Choice>
        </mc:AlternateContent>
        <mc:AlternateContent xmlns:mc="http://schemas.openxmlformats.org/markup-compatibility/2006">
          <mc:Choice Requires="x14">
            <control shapeId="279554" r:id="rId5" name="Check Box 2">
              <controlPr defaultSize="0" autoFill="0" autoLine="0" autoPict="0">
                <anchor moveWithCells="1">
                  <from>
                    <xdr:col>3</xdr:col>
                    <xdr:colOff>19050</xdr:colOff>
                    <xdr:row>49</xdr:row>
                    <xdr:rowOff>0</xdr:rowOff>
                  </from>
                  <to>
                    <xdr:col>4</xdr:col>
                    <xdr:colOff>28575</xdr:colOff>
                    <xdr:row>50</xdr:row>
                    <xdr:rowOff>85725</xdr:rowOff>
                  </to>
                </anchor>
              </controlPr>
            </control>
          </mc:Choice>
        </mc:AlternateContent>
        <mc:AlternateContent xmlns:mc="http://schemas.openxmlformats.org/markup-compatibility/2006">
          <mc:Choice Requires="x14">
            <control shapeId="279562" r:id="rId6" name="Check Box 10">
              <controlPr defaultSize="0" autoFill="0" autoLine="0" autoPict="0">
                <anchor moveWithCells="1">
                  <from>
                    <xdr:col>4</xdr:col>
                    <xdr:colOff>19050</xdr:colOff>
                    <xdr:row>46</xdr:row>
                    <xdr:rowOff>0</xdr:rowOff>
                  </from>
                  <to>
                    <xdr:col>4</xdr:col>
                    <xdr:colOff>1152525</xdr:colOff>
                    <xdr:row>46</xdr:row>
                    <xdr:rowOff>247650</xdr:rowOff>
                  </to>
                </anchor>
              </controlPr>
            </control>
          </mc:Choice>
        </mc:AlternateContent>
        <mc:AlternateContent xmlns:mc="http://schemas.openxmlformats.org/markup-compatibility/2006">
          <mc:Choice Requires="x14">
            <control shapeId="279563" r:id="rId7" name="Check Box 11">
              <controlPr defaultSize="0" autoFill="0" autoLine="0" autoPict="0">
                <anchor moveWithCells="1">
                  <from>
                    <xdr:col>3</xdr:col>
                    <xdr:colOff>19050</xdr:colOff>
                    <xdr:row>46</xdr:row>
                    <xdr:rowOff>0</xdr:rowOff>
                  </from>
                  <to>
                    <xdr:col>3</xdr:col>
                    <xdr:colOff>1152525</xdr:colOff>
                    <xdr:row>46</xdr:row>
                    <xdr:rowOff>247650</xdr:rowOff>
                  </to>
                </anchor>
              </controlPr>
            </control>
          </mc:Choice>
        </mc:AlternateContent>
        <mc:AlternateContent xmlns:mc="http://schemas.openxmlformats.org/markup-compatibility/2006">
          <mc:Choice Requires="x14">
            <control shapeId="279564" r:id="rId8" name="Check Box 12">
              <controlPr defaultSize="0" autoFill="0" autoLine="0" autoPict="0">
                <anchor moveWithCells="1">
                  <from>
                    <xdr:col>2</xdr:col>
                    <xdr:colOff>19050</xdr:colOff>
                    <xdr:row>46</xdr:row>
                    <xdr:rowOff>0</xdr:rowOff>
                  </from>
                  <to>
                    <xdr:col>2</xdr:col>
                    <xdr:colOff>1162050</xdr:colOff>
                    <xdr:row>46</xdr:row>
                    <xdr:rowOff>247650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0376E9-60AA-4CFF-A8F0-0A291D3DFC9B}">
  <sheetPr>
    <tabColor theme="0"/>
    <pageSetUpPr fitToPage="1"/>
  </sheetPr>
  <dimension ref="B1:AW68"/>
  <sheetViews>
    <sheetView showGridLines="0" tabSelected="1" view="pageBreakPreview" topLeftCell="D25" zoomScale="86" zoomScaleNormal="100" zoomScaleSheetLayoutView="86" workbookViewId="0">
      <selection activeCell="O39" sqref="O39"/>
    </sheetView>
  </sheetViews>
  <sheetFormatPr defaultRowHeight="13.5"/>
  <cols>
    <col min="1" max="1" width="1.625" style="325" customWidth="1"/>
    <col min="2" max="2" width="9.625" style="325" customWidth="1"/>
    <col min="3" max="3" width="10.5" style="325" customWidth="1"/>
    <col min="4" max="4" width="20.5" style="325" customWidth="1"/>
    <col min="5" max="5" width="8.625" style="325" customWidth="1"/>
    <col min="6" max="6" width="10.125" style="416" customWidth="1"/>
    <col min="7" max="7" width="10.125" style="456" customWidth="1"/>
    <col min="8" max="8" width="9.625" style="325" customWidth="1"/>
    <col min="9" max="9" width="9" style="325" customWidth="1"/>
    <col min="10" max="10" width="8.625" style="325" customWidth="1"/>
    <col min="11" max="12" width="8.875" style="325" customWidth="1"/>
    <col min="13" max="13" width="14.75" style="325" customWidth="1"/>
    <col min="14" max="17" width="9.375" style="18" customWidth="1"/>
    <col min="18" max="18" width="1.625" style="325" customWidth="1"/>
    <col min="19" max="24" width="10" style="325" customWidth="1"/>
    <col min="25" max="26" width="9.5" style="329" customWidth="1"/>
    <col min="27" max="27" width="10.625" style="329" customWidth="1"/>
    <col min="28" max="29" width="9.5" style="329" customWidth="1"/>
    <col min="30" max="30" width="10.625" style="329" customWidth="1"/>
    <col min="31" max="32" width="9.5" style="329" customWidth="1"/>
    <col min="33" max="33" width="10.5" style="329" customWidth="1"/>
    <col min="34" max="35" width="11.5" style="325" customWidth="1"/>
    <col min="36" max="37" width="8.75" style="325" customWidth="1"/>
    <col min="38" max="38" width="10" style="325" customWidth="1"/>
    <col min="39" max="39" width="8.875" style="325" customWidth="1"/>
    <col min="40" max="41" width="10.75" style="329" customWidth="1"/>
    <col min="42" max="42" width="9" style="325"/>
    <col min="43" max="44" width="12.75" style="325" customWidth="1"/>
    <col min="45" max="45" width="11.625" style="325" customWidth="1"/>
    <col min="46" max="46" width="9" style="329"/>
    <col min="47" max="48" width="9" style="325"/>
    <col min="49" max="49" width="23.625" style="325" customWidth="1"/>
    <col min="50" max="16384" width="9" style="325"/>
  </cols>
  <sheetData>
    <row r="1" spans="2:46">
      <c r="B1" s="784" t="s">
        <v>163</v>
      </c>
      <c r="C1" s="785"/>
      <c r="D1" s="19"/>
      <c r="I1" s="786" t="s">
        <v>93</v>
      </c>
      <c r="J1" s="786"/>
      <c r="K1" s="786"/>
      <c r="L1" s="786"/>
      <c r="M1" s="674"/>
      <c r="N1" s="308"/>
      <c r="O1" s="308"/>
      <c r="P1" s="308"/>
      <c r="Q1" s="308"/>
      <c r="S1" s="329"/>
      <c r="T1" s="329"/>
      <c r="U1" s="329"/>
      <c r="V1" s="329"/>
      <c r="W1" s="329"/>
      <c r="X1" s="329"/>
      <c r="AH1" s="329"/>
      <c r="AI1" s="329"/>
      <c r="AJ1" s="329"/>
      <c r="AK1" s="329"/>
      <c r="AL1" s="329"/>
      <c r="AM1" s="329"/>
    </row>
    <row r="2" spans="2:46" ht="20.100000000000001" customHeight="1" thickBot="1"/>
    <row r="3" spans="2:46" ht="24.95" customHeight="1">
      <c r="C3" s="84"/>
      <c r="D3" s="115" t="s">
        <v>171</v>
      </c>
      <c r="E3" s="83"/>
      <c r="F3" s="83"/>
      <c r="G3" s="83"/>
      <c r="H3" s="83"/>
      <c r="L3" s="641" t="s">
        <v>427</v>
      </c>
      <c r="M3" s="648">
        <v>3.2000000000000001E-2</v>
      </c>
      <c r="N3" s="643" t="s">
        <v>430</v>
      </c>
      <c r="O3" s="644"/>
      <c r="P3" s="644"/>
      <c r="Q3" s="645"/>
    </row>
    <row r="4" spans="2:46" ht="33" customHeight="1" thickBot="1">
      <c r="B4" s="287" t="s">
        <v>249</v>
      </c>
      <c r="C4" s="787" t="str">
        <f>IF('　入力シート'!C6="","",'　入力シート'!C6)</f>
        <v/>
      </c>
      <c r="D4" s="788"/>
      <c r="E4" s="286" t="s">
        <v>55</v>
      </c>
      <c r="F4" s="816" t="str">
        <f>IF('　入力シート'!C8="","",'　入力シート'!C8)</f>
        <v/>
      </c>
      <c r="G4" s="817"/>
      <c r="H4" s="817"/>
      <c r="I4" s="818"/>
      <c r="J4" s="84"/>
      <c r="K4" s="84"/>
      <c r="L4" s="642"/>
      <c r="M4" s="649"/>
      <c r="N4" s="646"/>
      <c r="O4" s="646"/>
      <c r="P4" s="646"/>
      <c r="Q4" s="647"/>
      <c r="S4" s="342" t="s">
        <v>373</v>
      </c>
      <c r="U4" s="84" t="s">
        <v>374</v>
      </c>
      <c r="V4" s="84"/>
      <c r="W4" s="84"/>
      <c r="X4" s="84"/>
      <c r="AH4" s="84"/>
      <c r="AI4" s="84"/>
      <c r="AJ4" s="84"/>
      <c r="AK4" s="84"/>
      <c r="AL4" s="84"/>
      <c r="AM4" s="84"/>
    </row>
    <row r="5" spans="2:46" ht="27.75" customHeight="1">
      <c r="B5" s="290"/>
      <c r="C5" s="290"/>
      <c r="D5" s="290"/>
      <c r="E5" s="290"/>
      <c r="F5" s="453"/>
      <c r="G5" s="453"/>
      <c r="J5" s="85"/>
      <c r="K5" s="85"/>
      <c r="L5" s="85"/>
      <c r="S5" s="650"/>
      <c r="T5" s="651"/>
      <c r="U5" s="654" t="s">
        <v>371</v>
      </c>
      <c r="V5" s="655"/>
      <c r="W5" s="85"/>
      <c r="X5" s="85"/>
      <c r="Y5" s="85"/>
      <c r="AB5" s="85"/>
      <c r="AH5" s="85"/>
      <c r="AI5" s="85"/>
      <c r="AJ5" s="85"/>
      <c r="AK5" s="85"/>
      <c r="AL5" s="85"/>
      <c r="AM5" s="85"/>
    </row>
    <row r="6" spans="2:46" ht="27.75" customHeight="1" thickBot="1">
      <c r="B6" s="288" t="s">
        <v>168</v>
      </c>
      <c r="C6" s="85"/>
      <c r="D6" s="85"/>
      <c r="E6" s="289"/>
      <c r="F6" s="289"/>
      <c r="G6" s="289"/>
      <c r="H6" s="85"/>
      <c r="I6" s="85"/>
      <c r="J6" s="789" t="s">
        <v>170</v>
      </c>
      <c r="K6" s="790"/>
      <c r="L6" s="790"/>
      <c r="M6" s="790"/>
      <c r="N6" s="791" t="s">
        <v>328</v>
      </c>
      <c r="O6" s="792"/>
      <c r="P6" s="792"/>
      <c r="S6" s="652"/>
      <c r="T6" s="653"/>
      <c r="U6" s="347" t="s">
        <v>369</v>
      </c>
      <c r="V6" s="348" t="s">
        <v>370</v>
      </c>
      <c r="W6" s="85"/>
      <c r="X6" s="85"/>
      <c r="AH6" s="85"/>
      <c r="AI6" s="85"/>
      <c r="AJ6" s="85"/>
      <c r="AK6" s="85"/>
      <c r="AL6" s="85"/>
      <c r="AM6" s="85"/>
    </row>
    <row r="7" spans="2:46" ht="30" customHeight="1" thickBot="1">
      <c r="B7" s="799" t="s">
        <v>57</v>
      </c>
      <c r="C7" s="800"/>
      <c r="D7" s="284"/>
      <c r="E7" s="801">
        <f>SUM(E8:E12)</f>
        <v>0</v>
      </c>
      <c r="F7" s="802"/>
      <c r="G7" s="802"/>
      <c r="H7" s="803"/>
      <c r="J7" s="285" t="s">
        <v>131</v>
      </c>
      <c r="K7" s="306"/>
      <c r="L7" s="804" t="s">
        <v>169</v>
      </c>
      <c r="M7" s="805"/>
      <c r="N7" s="804" t="s">
        <v>139</v>
      </c>
      <c r="O7" s="806"/>
      <c r="P7" s="807"/>
      <c r="Q7" s="334" t="s">
        <v>364</v>
      </c>
      <c r="S7" s="656" t="s">
        <v>372</v>
      </c>
      <c r="T7" s="349" t="s">
        <v>366</v>
      </c>
      <c r="U7" s="340" t="s">
        <v>375</v>
      </c>
      <c r="V7" s="343">
        <v>10000</v>
      </c>
      <c r="W7" s="68"/>
      <c r="X7" s="68"/>
      <c r="AH7" s="68"/>
      <c r="AI7" s="68"/>
      <c r="AJ7" s="68"/>
      <c r="AK7" s="68"/>
      <c r="AL7" s="68"/>
      <c r="AM7" s="68"/>
    </row>
    <row r="8" spans="2:46" ht="30" customHeight="1" thickTop="1">
      <c r="B8" s="808" t="s">
        <v>333</v>
      </c>
      <c r="C8" s="753" t="s">
        <v>337</v>
      </c>
      <c r="D8" s="754"/>
      <c r="E8" s="812">
        <f>SUMIFS(E$20:E$63,H$20:H$63,"１年目中")</f>
        <v>0</v>
      </c>
      <c r="F8" s="813"/>
      <c r="G8" s="813"/>
      <c r="H8" s="768"/>
      <c r="J8" s="321" t="s">
        <v>164</v>
      </c>
      <c r="K8" s="322" t="s">
        <v>346</v>
      </c>
      <c r="L8" s="814">
        <f>ROUNDDOWN(SUMIFS($G$20:$G$63,$AA$20:$AA$63,"◎"),1)</f>
        <v>0</v>
      </c>
      <c r="M8" s="815"/>
      <c r="N8" s="763">
        <f>ROUNDDOWN(10000*L8/10,0)</f>
        <v>0</v>
      </c>
      <c r="O8" s="764"/>
      <c r="P8" s="765"/>
      <c r="Q8" s="335">
        <f>COUNTIF(AA20:AA63,"◎")</f>
        <v>0</v>
      </c>
      <c r="S8" s="657"/>
      <c r="T8" s="347" t="s">
        <v>367</v>
      </c>
      <c r="U8" s="341">
        <v>20000</v>
      </c>
      <c r="V8" s="344">
        <v>10000</v>
      </c>
      <c r="AO8" s="310"/>
    </row>
    <row r="9" spans="2:46" ht="30" customHeight="1" thickBot="1">
      <c r="B9" s="809"/>
      <c r="C9" s="753" t="s">
        <v>336</v>
      </c>
      <c r="D9" s="754"/>
      <c r="E9" s="766">
        <f>SUMIFS(E$20:E$63,H$20:H$63,"２年目中")</f>
        <v>0</v>
      </c>
      <c r="F9" s="767"/>
      <c r="G9" s="767"/>
      <c r="H9" s="768"/>
      <c r="J9" s="793" t="s">
        <v>165</v>
      </c>
      <c r="K9" s="319" t="s">
        <v>345</v>
      </c>
      <c r="L9" s="771">
        <f>ROUNDDOWN(SUMIFS($G$20:$G$63,$AI$20:$AI$63,"◎新"),1)</f>
        <v>0</v>
      </c>
      <c r="M9" s="795"/>
      <c r="N9" s="773">
        <f>ROUNDDOWN(20000*L9/10,0)</f>
        <v>0</v>
      </c>
      <c r="O9" s="796"/>
      <c r="P9" s="797"/>
      <c r="Q9" s="336">
        <f>COUNTIF(AI20:AI63,"◎新")</f>
        <v>0</v>
      </c>
      <c r="S9" s="658"/>
      <c r="T9" s="350" t="s">
        <v>368</v>
      </c>
      <c r="U9" s="345">
        <v>10000</v>
      </c>
      <c r="V9" s="346">
        <v>5000</v>
      </c>
      <c r="AO9" s="324"/>
    </row>
    <row r="10" spans="2:46" ht="30" customHeight="1">
      <c r="B10" s="809"/>
      <c r="C10" s="753" t="s">
        <v>335</v>
      </c>
      <c r="D10" s="754"/>
      <c r="E10" s="766">
        <f>SUMIFS(E$20:E$63,H$20:H$63,"３年目中")</f>
        <v>0</v>
      </c>
      <c r="F10" s="767"/>
      <c r="G10" s="767"/>
      <c r="H10" s="768"/>
      <c r="J10" s="794"/>
      <c r="K10" s="319" t="s">
        <v>346</v>
      </c>
      <c r="L10" s="771">
        <f>ROUNDDOWN(SUMIFS($G$20:$G$63,$AI$20:$AI$63,"◎既存"),1)</f>
        <v>0</v>
      </c>
      <c r="M10" s="798"/>
      <c r="N10" s="773">
        <f>ROUNDDOWN(20000*L10/10,0)</f>
        <v>0</v>
      </c>
      <c r="O10" s="796"/>
      <c r="P10" s="797"/>
      <c r="Q10" s="336">
        <f>COUNTIF(AI20:AI63,"◎既存")</f>
        <v>0</v>
      </c>
    </row>
    <row r="11" spans="2:46" ht="30" customHeight="1">
      <c r="B11" s="810"/>
      <c r="C11" s="753" t="s">
        <v>334</v>
      </c>
      <c r="D11" s="754"/>
      <c r="E11" s="766">
        <f>SUMIFS(E$20:E$63,H$20:H$63,"３年目完")</f>
        <v>0</v>
      </c>
      <c r="F11" s="767"/>
      <c r="G11" s="767"/>
      <c r="H11" s="768"/>
      <c r="J11" s="769" t="s">
        <v>166</v>
      </c>
      <c r="K11" s="320" t="s">
        <v>345</v>
      </c>
      <c r="L11" s="771">
        <f>ROUNDDOWN(SUMIFS($G$20:$G$63,$AO$20:$AO$63,"◎新"),1)</f>
        <v>0</v>
      </c>
      <c r="M11" s="772"/>
      <c r="N11" s="773">
        <f>ROUNDDOWN(10000*L11/10,0)</f>
        <v>0</v>
      </c>
      <c r="O11" s="512"/>
      <c r="P11" s="513"/>
      <c r="Q11" s="337">
        <f>COUNTIF(AO20:AO63,"◎新")</f>
        <v>0</v>
      </c>
    </row>
    <row r="12" spans="2:46" ht="30" customHeight="1" thickBot="1">
      <c r="B12" s="811"/>
      <c r="C12" s="774" t="s">
        <v>338</v>
      </c>
      <c r="D12" s="775"/>
      <c r="E12" s="776">
        <f>SUMIFS(E$20:E$63,H$20:H$63,"対象外")</f>
        <v>0</v>
      </c>
      <c r="F12" s="777"/>
      <c r="G12" s="777"/>
      <c r="H12" s="778"/>
      <c r="J12" s="770"/>
      <c r="K12" s="323" t="s">
        <v>346</v>
      </c>
      <c r="L12" s="779">
        <f>ROUNDDOWN(SUMIFS($G$20:$G$63,$AO$20:$AO$63,"◎既存"),1)</f>
        <v>0</v>
      </c>
      <c r="M12" s="780"/>
      <c r="N12" s="781">
        <f>ROUNDDOWN(10000*L12/10,0)</f>
        <v>0</v>
      </c>
      <c r="O12" s="782"/>
      <c r="P12" s="783"/>
      <c r="Q12" s="338">
        <f>COUNTIF(AO20:AO63,"◎既存")</f>
        <v>0</v>
      </c>
      <c r="S12" s="660" t="s">
        <v>259</v>
      </c>
      <c r="T12" s="661"/>
      <c r="U12" s="661"/>
      <c r="V12" s="661"/>
      <c r="W12" s="661"/>
      <c r="X12" s="661"/>
      <c r="Y12" s="661"/>
      <c r="Z12" s="661"/>
      <c r="AA12" s="661"/>
      <c r="AB12" s="661"/>
      <c r="AC12" s="661"/>
      <c r="AD12" s="661"/>
      <c r="AE12" s="661"/>
      <c r="AF12" s="661"/>
      <c r="AG12" s="661"/>
      <c r="AH12" s="661"/>
      <c r="AI12" s="661"/>
      <c r="AJ12" s="661"/>
      <c r="AK12" s="661"/>
      <c r="AL12" s="661"/>
      <c r="AM12" s="661"/>
      <c r="AN12" s="661"/>
      <c r="AO12" s="556"/>
    </row>
    <row r="13" spans="2:46" s="18" customFormat="1" ht="30" customHeight="1" thickTop="1" thickBot="1">
      <c r="B13" s="311"/>
      <c r="C13" s="85"/>
      <c r="D13" s="85"/>
      <c r="E13" s="307"/>
      <c r="F13" s="307"/>
      <c r="G13" s="307"/>
      <c r="H13" s="307"/>
      <c r="J13" s="662" t="s">
        <v>260</v>
      </c>
      <c r="K13" s="663"/>
      <c r="L13" s="664">
        <f>SUM(L8:M12)</f>
        <v>0</v>
      </c>
      <c r="M13" s="665"/>
      <c r="N13" s="755">
        <f>SUM(N8:P12)</f>
        <v>0</v>
      </c>
      <c r="O13" s="756"/>
      <c r="P13" s="757"/>
      <c r="Q13" s="339">
        <f>SUM(Q8:Q12)</f>
        <v>0</v>
      </c>
      <c r="S13" s="758" t="s">
        <v>296</v>
      </c>
      <c r="T13" s="556"/>
      <c r="U13" s="556"/>
      <c r="V13" s="556"/>
      <c r="W13" s="556"/>
      <c r="X13" s="556"/>
      <c r="Y13" s="556"/>
      <c r="Z13" s="556"/>
      <c r="AA13" s="556"/>
      <c r="AB13" s="556"/>
      <c r="AC13" s="556"/>
      <c r="AD13" s="556"/>
      <c r="AE13" s="556"/>
      <c r="AF13" s="556"/>
      <c r="AG13" s="556"/>
      <c r="AH13" s="556"/>
      <c r="AI13" s="556"/>
      <c r="AJ13" s="556"/>
      <c r="AK13" s="556"/>
      <c r="AL13" s="556"/>
      <c r="AM13" s="556"/>
      <c r="AN13" s="556"/>
      <c r="AO13" s="556"/>
      <c r="AT13" s="308"/>
    </row>
    <row r="14" spans="2:46" s="18" customFormat="1" ht="30" customHeight="1" thickBot="1">
      <c r="B14" s="311"/>
      <c r="C14" s="85"/>
      <c r="D14" s="85"/>
      <c r="E14" s="307"/>
      <c r="F14" s="307"/>
      <c r="G14" s="307"/>
      <c r="H14" s="307"/>
      <c r="J14" s="759" t="s">
        <v>325</v>
      </c>
      <c r="K14" s="760"/>
      <c r="L14" s="761">
        <f>ROUNDDOWN(SUMIFS($G$20:$G$63,$AA$20:$AA$63,"国",$AH$20:$AH$63,"◎"),1)</f>
        <v>0</v>
      </c>
      <c r="M14" s="762"/>
      <c r="N14" s="763">
        <f>ROUNDDOWN(20000*L14/10,0)</f>
        <v>0</v>
      </c>
      <c r="O14" s="764"/>
      <c r="P14" s="765"/>
      <c r="Q14" s="311"/>
      <c r="S14" s="85"/>
      <c r="T14" s="85"/>
      <c r="U14" s="85"/>
      <c r="V14" s="85"/>
      <c r="W14" s="85"/>
      <c r="X14" s="85"/>
      <c r="Y14" s="85"/>
      <c r="Z14" s="85"/>
      <c r="AA14" s="85"/>
      <c r="AB14" s="85"/>
      <c r="AC14" s="85"/>
      <c r="AD14" s="85"/>
      <c r="AE14" s="85"/>
      <c r="AF14" s="85"/>
      <c r="AG14" s="85"/>
      <c r="AH14" s="85"/>
      <c r="AI14" s="85"/>
      <c r="AJ14" s="85"/>
      <c r="AK14" s="85"/>
      <c r="AL14" s="85"/>
      <c r="AM14" s="85"/>
      <c r="AN14" s="308"/>
      <c r="AO14" s="308"/>
      <c r="AT14" s="308"/>
    </row>
    <row r="15" spans="2:46" ht="30" customHeight="1">
      <c r="I15" s="312"/>
      <c r="J15" s="312"/>
      <c r="K15" s="312"/>
      <c r="L15" s="312"/>
      <c r="M15" s="312"/>
      <c r="N15" s="726" t="s">
        <v>330</v>
      </c>
      <c r="O15" s="727"/>
      <c r="P15" s="727"/>
      <c r="Q15" s="728"/>
      <c r="S15" s="659" t="s">
        <v>341</v>
      </c>
      <c r="T15" s="659"/>
      <c r="U15" s="659"/>
      <c r="V15" s="659"/>
      <c r="W15" s="659"/>
      <c r="X15" s="659"/>
      <c r="Y15" s="729" t="s">
        <v>339</v>
      </c>
      <c r="Z15" s="730"/>
      <c r="AA15" s="731"/>
      <c r="AB15" s="729" t="s">
        <v>299</v>
      </c>
      <c r="AC15" s="677"/>
      <c r="AD15" s="677"/>
      <c r="AE15" s="677"/>
      <c r="AF15" s="677"/>
      <c r="AG15" s="692"/>
      <c r="AH15" s="732" t="s">
        <v>332</v>
      </c>
      <c r="AI15" s="733"/>
      <c r="AJ15" s="729" t="s">
        <v>363</v>
      </c>
      <c r="AK15" s="677"/>
      <c r="AL15" s="677"/>
      <c r="AM15" s="692"/>
      <c r="AN15" s="732" t="s">
        <v>360</v>
      </c>
      <c r="AO15" s="749"/>
    </row>
    <row r="16" spans="2:46" ht="25.5" customHeight="1">
      <c r="B16" s="693" t="s">
        <v>56</v>
      </c>
      <c r="C16" s="693" t="s">
        <v>206</v>
      </c>
      <c r="D16" s="696"/>
      <c r="E16" s="720" t="s">
        <v>410</v>
      </c>
      <c r="F16" s="721"/>
      <c r="G16" s="722"/>
      <c r="H16" s="697" t="s">
        <v>313</v>
      </c>
      <c r="I16" s="698"/>
      <c r="J16" s="699"/>
      <c r="K16" s="333"/>
      <c r="L16" s="700" t="s">
        <v>201</v>
      </c>
      <c r="M16" s="701"/>
      <c r="N16" s="329" t="s">
        <v>353</v>
      </c>
      <c r="O16" s="329" t="s">
        <v>354</v>
      </c>
      <c r="P16" s="329" t="s">
        <v>355</v>
      </c>
      <c r="Q16" s="329" t="s">
        <v>356</v>
      </c>
      <c r="W16" s="329"/>
      <c r="X16" s="329"/>
      <c r="Y16" s="328" t="s">
        <v>301</v>
      </c>
      <c r="Z16" s="330" t="s">
        <v>302</v>
      </c>
      <c r="AA16" s="331" t="s">
        <v>303</v>
      </c>
      <c r="AB16" s="328" t="s">
        <v>304</v>
      </c>
      <c r="AC16" s="330" t="s">
        <v>305</v>
      </c>
      <c r="AD16" s="331" t="s">
        <v>306</v>
      </c>
      <c r="AE16" s="328" t="s">
        <v>309</v>
      </c>
      <c r="AF16" s="330" t="s">
        <v>310</v>
      </c>
      <c r="AG16" s="331" t="s">
        <v>311</v>
      </c>
      <c r="AH16" s="734"/>
      <c r="AI16" s="735"/>
      <c r="AJ16" s="272" t="s">
        <v>312</v>
      </c>
      <c r="AK16" s="309" t="s">
        <v>350</v>
      </c>
      <c r="AL16" s="313" t="s">
        <v>351</v>
      </c>
      <c r="AM16" s="329" t="s">
        <v>352</v>
      </c>
      <c r="AN16" s="750"/>
      <c r="AO16" s="751"/>
    </row>
    <row r="17" spans="2:49" ht="25.5" customHeight="1">
      <c r="B17" s="694"/>
      <c r="C17" s="694"/>
      <c r="D17" s="694"/>
      <c r="E17" s="717" t="s">
        <v>409</v>
      </c>
      <c r="F17" s="714" t="s">
        <v>411</v>
      </c>
      <c r="G17" s="723" t="s">
        <v>429</v>
      </c>
      <c r="H17" s="702" t="s">
        <v>297</v>
      </c>
      <c r="I17" s="705" t="s">
        <v>167</v>
      </c>
      <c r="J17" s="708" t="s">
        <v>298</v>
      </c>
      <c r="K17" s="711" t="s">
        <v>365</v>
      </c>
      <c r="L17" s="684" t="s">
        <v>344</v>
      </c>
      <c r="M17" s="687" t="s">
        <v>205</v>
      </c>
      <c r="N17" s="752" t="s">
        <v>325</v>
      </c>
      <c r="O17" s="692"/>
      <c r="P17" s="666" t="s">
        <v>324</v>
      </c>
      <c r="Q17" s="667"/>
      <c r="S17" s="668" t="s">
        <v>164</v>
      </c>
      <c r="T17" s="659"/>
      <c r="U17" s="668" t="s">
        <v>165</v>
      </c>
      <c r="V17" s="659"/>
      <c r="W17" s="668" t="s">
        <v>166</v>
      </c>
      <c r="X17" s="659"/>
      <c r="Y17" s="691" t="s">
        <v>340</v>
      </c>
      <c r="Z17" s="677"/>
      <c r="AA17" s="692"/>
      <c r="AB17" s="691" t="s">
        <v>319</v>
      </c>
      <c r="AC17" s="677"/>
      <c r="AD17" s="692"/>
      <c r="AE17" s="691" t="s">
        <v>320</v>
      </c>
      <c r="AF17" s="677"/>
      <c r="AG17" s="692"/>
      <c r="AH17" s="744" t="s">
        <v>358</v>
      </c>
      <c r="AI17" s="744" t="s">
        <v>359</v>
      </c>
      <c r="AJ17" s="691" t="s">
        <v>321</v>
      </c>
      <c r="AK17" s="677"/>
      <c r="AL17" s="692"/>
      <c r="AM17" s="683" t="s">
        <v>314</v>
      </c>
      <c r="AN17" s="738" t="s">
        <v>361</v>
      </c>
      <c r="AO17" s="745" t="s">
        <v>362</v>
      </c>
    </row>
    <row r="18" spans="2:49" ht="74.25" customHeight="1">
      <c r="B18" s="694"/>
      <c r="C18" s="694"/>
      <c r="D18" s="694"/>
      <c r="E18" s="718"/>
      <c r="F18" s="715"/>
      <c r="G18" s="724"/>
      <c r="H18" s="703"/>
      <c r="I18" s="706"/>
      <c r="J18" s="709"/>
      <c r="K18" s="712"/>
      <c r="L18" s="685"/>
      <c r="M18" s="688"/>
      <c r="N18" s="741" t="s">
        <v>349</v>
      </c>
      <c r="O18" s="741" t="s">
        <v>331</v>
      </c>
      <c r="P18" s="741" t="s">
        <v>322</v>
      </c>
      <c r="Q18" s="742" t="s">
        <v>323</v>
      </c>
      <c r="S18" s="690" t="s">
        <v>342</v>
      </c>
      <c r="T18" s="690" t="s">
        <v>343</v>
      </c>
      <c r="U18" s="690" t="s">
        <v>342</v>
      </c>
      <c r="V18" s="690" t="s">
        <v>343</v>
      </c>
      <c r="W18" s="690" t="s">
        <v>342</v>
      </c>
      <c r="X18" s="690" t="s">
        <v>343</v>
      </c>
      <c r="Y18" s="678" t="s">
        <v>317</v>
      </c>
      <c r="Z18" s="680" t="s">
        <v>347</v>
      </c>
      <c r="AA18" s="314" t="s">
        <v>348</v>
      </c>
      <c r="AB18" s="678" t="s">
        <v>317</v>
      </c>
      <c r="AC18" s="680" t="s">
        <v>318</v>
      </c>
      <c r="AD18" s="315" t="s">
        <v>307</v>
      </c>
      <c r="AE18" s="681" t="s">
        <v>315</v>
      </c>
      <c r="AF18" s="681" t="s">
        <v>316</v>
      </c>
      <c r="AG18" s="683" t="s">
        <v>308</v>
      </c>
      <c r="AH18" s="745"/>
      <c r="AI18" s="747"/>
      <c r="AJ18" s="678" t="s">
        <v>315</v>
      </c>
      <c r="AK18" s="669" t="s">
        <v>316</v>
      </c>
      <c r="AL18" s="671" t="s">
        <v>300</v>
      </c>
      <c r="AM18" s="736"/>
      <c r="AN18" s="739"/>
      <c r="AO18" s="747"/>
      <c r="AP18" s="673" t="s">
        <v>8</v>
      </c>
      <c r="AQ18" s="674"/>
      <c r="AR18" s="674"/>
      <c r="AS18" s="674"/>
      <c r="AT18" s="674"/>
    </row>
    <row r="19" spans="2:49" ht="74.25" customHeight="1" thickBot="1">
      <c r="B19" s="695"/>
      <c r="C19" s="695"/>
      <c r="D19" s="695"/>
      <c r="E19" s="719"/>
      <c r="F19" s="716"/>
      <c r="G19" s="725"/>
      <c r="H19" s="704"/>
      <c r="I19" s="707"/>
      <c r="J19" s="710"/>
      <c r="K19" s="713"/>
      <c r="L19" s="686"/>
      <c r="M19" s="689"/>
      <c r="N19" s="682"/>
      <c r="O19" s="682"/>
      <c r="P19" s="682"/>
      <c r="Q19" s="743"/>
      <c r="S19" s="682"/>
      <c r="T19" s="682"/>
      <c r="U19" s="682"/>
      <c r="V19" s="682"/>
      <c r="W19" s="682"/>
      <c r="X19" s="682"/>
      <c r="Y19" s="679"/>
      <c r="Z19" s="672"/>
      <c r="AA19" s="316" t="s">
        <v>357</v>
      </c>
      <c r="AB19" s="679"/>
      <c r="AC19" s="672"/>
      <c r="AD19" s="315" t="s">
        <v>307</v>
      </c>
      <c r="AE19" s="682"/>
      <c r="AF19" s="682"/>
      <c r="AG19" s="682"/>
      <c r="AH19" s="746"/>
      <c r="AI19" s="748"/>
      <c r="AJ19" s="679"/>
      <c r="AK19" s="670"/>
      <c r="AL19" s="672"/>
      <c r="AM19" s="737"/>
      <c r="AN19" s="740"/>
      <c r="AO19" s="748"/>
      <c r="AP19" s="673" t="s">
        <v>8</v>
      </c>
      <c r="AQ19" s="674"/>
      <c r="AR19" s="674"/>
      <c r="AS19" s="674"/>
      <c r="AT19" s="674"/>
      <c r="AW19" s="452" t="s">
        <v>405</v>
      </c>
    </row>
    <row r="20" spans="2:49" s="329" customFormat="1" ht="30" customHeight="1" thickTop="1">
      <c r="B20" s="327">
        <v>1</v>
      </c>
      <c r="C20" s="675"/>
      <c r="D20" s="675"/>
      <c r="E20" s="479"/>
      <c r="F20" s="454"/>
      <c r="G20" s="454" t="str">
        <f t="shared" ref="G20:G63" si="0">IF(E20="","",IF(F20="有機JAS認証書",E20,ROUNDDOWN(E20*(1-$M$3),2)))</f>
        <v/>
      </c>
      <c r="H20" s="164" t="str">
        <f>IF(J20="","",IF(J20&lt;365,"１年目中",IF(J20&lt;=730,"２年目中",IF(J20&lt;1095,"３年目中",IF(J20&lt;=1460,"３年目完","対象外")))))</f>
        <v/>
      </c>
      <c r="I20" s="162"/>
      <c r="J20" s="327" t="str">
        <f>IF(I20="","",_xlfn.DAYS("R8.3.31",I20))</f>
        <v/>
      </c>
      <c r="K20" s="162"/>
      <c r="L20" s="162"/>
      <c r="M20" s="161"/>
      <c r="N20" s="274" t="str">
        <f>IF(I20="","",IF(AND(K20="新規",I20&gt;=DATE(2024,12,17),I20&lt;=DATE(2026,3,31)),"○","×"))</f>
        <v/>
      </c>
      <c r="O20" s="270"/>
      <c r="P20" s="270"/>
      <c r="Q20" s="270"/>
      <c r="S20" s="162" t="str">
        <f>IF(I20="","",I20)</f>
        <v/>
      </c>
      <c r="T20" s="162" t="str">
        <f t="shared" ref="T20:T38" si="1">IF(I20="","",EDATE(I20,12)-1)</f>
        <v/>
      </c>
      <c r="U20" s="162" t="str">
        <f t="shared" ref="U20:U38" si="2">IF(I20="","",EDATE(I20,12))</f>
        <v/>
      </c>
      <c r="V20" s="162" t="str">
        <f>IF($I20="","",EDATE($I20,24)-1)</f>
        <v/>
      </c>
      <c r="W20" s="162" t="str">
        <f>IF(I20="","",EDATE(I20,24))</f>
        <v/>
      </c>
      <c r="X20" s="162" t="str">
        <f>IF($I20="","",EDATE($I20,36)-1)</f>
        <v/>
      </c>
      <c r="Y20" s="262" t="str">
        <f>IF(S20="","",IF(S20&gt;=DATE(2025,4,1),"〇","×"))</f>
        <v/>
      </c>
      <c r="Z20" s="263" t="str">
        <f>IF(K20="","",IF(K20="既存","〇","×"))</f>
        <v/>
      </c>
      <c r="AA20" s="278" t="str">
        <f>IF(Y20="","",IF(AND(Y20="〇",Z20="〇"),"◎",IF(AND(N20="○",Z20="×"),"国","×")))</f>
        <v/>
      </c>
      <c r="AB20" s="262" t="str">
        <f>IF(U20="","",IF(U20&gt;=DATE(2025,4,1),"〇","×"))</f>
        <v/>
      </c>
      <c r="AC20" s="263" t="str">
        <f>IF(U20="","",IF(U20&lt;=DATE(2026,3,31),"〇","×"))</f>
        <v/>
      </c>
      <c r="AD20" s="265" t="str">
        <f>IF(I20="","",IF(AND(AB20="〇",AC20="〇"),"◎","×"))</f>
        <v/>
      </c>
      <c r="AE20" s="260" t="str">
        <f>IF(V20="","",IF(V20&gt;=DATE(2025,4,1),"〇","×"))</f>
        <v/>
      </c>
      <c r="AF20" s="260" t="str">
        <f>IF(V20="","",IF(V20&lt;=DATE(2026,3,31),"〇","×"))</f>
        <v/>
      </c>
      <c r="AG20" s="268" t="str">
        <f>IF(I20="","",IF(AND(AE20="〇",AF20="〇"),"◎","×"))</f>
        <v/>
      </c>
      <c r="AH20" s="278" t="str">
        <f>IF(O20="あり","国交付済",IF(P20="あり","交付済",IF(I20="","",IF(OR(AD20="◎",AG20="◎"),"◎","×"))))</f>
        <v/>
      </c>
      <c r="AI20" s="317" t="str">
        <f>_xlfn.IFS(AND(AH20="◎",Z20="×"),"◎新",AND(AH20="◎",Z20="〇"),"◎既存",NOT(AH20="◎"),"")</f>
        <v/>
      </c>
      <c r="AJ20" s="262" t="str">
        <f t="shared" ref="AJ20:AJ38" si="3">IF(X20="","",IF(X20&gt;=DATE(2025,4,1),"〇","×"))</f>
        <v/>
      </c>
      <c r="AK20" s="264" t="str">
        <f>IF(X20="","",IF(X20&lt;=DATE(2026,3,31),"〇","×"))</f>
        <v/>
      </c>
      <c r="AL20" s="263" t="str">
        <f t="shared" ref="AL20:AL38" si="4">IF(V20="","",IF(AND(AJ20="〇",AK20="〇"),"◎","×"))</f>
        <v/>
      </c>
      <c r="AM20" s="266" t="str">
        <f t="shared" ref="AM20:AM38" si="5">IF(L20="","",IF(L20="多年生","〇","×"))</f>
        <v/>
      </c>
      <c r="AN20" s="278" t="str">
        <f t="shared" ref="AN20:AN63" si="6">IF(P20="あり","交付済",IF(E20="","",IF(AND(AL20="◎",AM20="〇"),"◎","×")))</f>
        <v/>
      </c>
      <c r="AO20" s="278" t="str">
        <f>_xlfn.IFS(AND(AN20="◎",Z20="×"),"◎新",AND(AN20="◎",Z20="〇"),"◎既存",NOT(AN20="◎"),"")</f>
        <v/>
      </c>
      <c r="AP20" s="158" t="s">
        <v>71</v>
      </c>
      <c r="AQ20" s="159" t="s">
        <v>72</v>
      </c>
      <c r="AR20" s="676" t="s">
        <v>202</v>
      </c>
      <c r="AS20" s="677"/>
      <c r="AT20" s="160" t="s">
        <v>203</v>
      </c>
      <c r="AU20" s="329" t="s">
        <v>325</v>
      </c>
      <c r="AV20" s="329" t="s">
        <v>324</v>
      </c>
      <c r="AW20" s="452" t="s">
        <v>413</v>
      </c>
    </row>
    <row r="21" spans="2:49" ht="30" customHeight="1">
      <c r="B21" s="326">
        <v>2</v>
      </c>
      <c r="C21" s="659"/>
      <c r="D21" s="659"/>
      <c r="E21" s="477"/>
      <c r="F21" s="478"/>
      <c r="G21" s="462" t="str">
        <f t="shared" si="0"/>
        <v/>
      </c>
      <c r="H21" s="164" t="str">
        <f>IF(J21="","",IF(J21&lt;365,"１年目中",IF(J21&lt;=730,"２年目中",IF(J21&lt;1095,"３年目中",IF(J21&lt;=1460,"３年目完","対象外")))))</f>
        <v/>
      </c>
      <c r="I21" s="163"/>
      <c r="J21" s="326" t="str">
        <f>IF(I21="","",_xlfn.DAYS("R8.3.31",I21))</f>
        <v/>
      </c>
      <c r="K21" s="163"/>
      <c r="L21" s="163"/>
      <c r="M21" s="332"/>
      <c r="N21" s="274" t="str">
        <f>IF(I21="","",IF(AND(K21="新規",I21&gt;=DATE(2024,12,17),I21&lt;=DATE(2026,3,31)),"○","×"))</f>
        <v/>
      </c>
      <c r="O21" s="270"/>
      <c r="P21" s="270"/>
      <c r="Q21" s="270"/>
      <c r="S21" s="163" t="str">
        <f>IF(I21="","",I21)</f>
        <v/>
      </c>
      <c r="T21" s="163" t="str">
        <f t="shared" si="1"/>
        <v/>
      </c>
      <c r="U21" s="163" t="str">
        <f t="shared" si="2"/>
        <v/>
      </c>
      <c r="V21" s="163" t="str">
        <f t="shared" ref="V21:V38" si="7">IF(I21="","",EDATE(I21,24)-1)</f>
        <v/>
      </c>
      <c r="W21" s="163" t="str">
        <f>IF(I21="","",EDATE(I21,24))</f>
        <v/>
      </c>
      <c r="X21" s="163" t="str">
        <f t="shared" ref="X21:X63" si="8">IF($I21="","",EDATE($I21,36)-1)</f>
        <v/>
      </c>
      <c r="Y21" s="256" t="str">
        <f>IF(S21="","",IF(S21&gt;=DATE(2025,4,1),"〇","×"))</f>
        <v/>
      </c>
      <c r="Z21" s="257" t="str">
        <f>IF(K21="","",IF(K21="既存","〇","×"))</f>
        <v/>
      </c>
      <c r="AA21" s="255" t="str">
        <f>IF(Y21="","",IF(AND(Y21="〇",Z21="〇"),"◎",IF(AND(N21="○",Z21="×"),"国","×")))</f>
        <v/>
      </c>
      <c r="AB21" s="256" t="str">
        <f>IF(U21="","",IF(U21&gt;=DATE(2025,4,1),"〇","×"))</f>
        <v/>
      </c>
      <c r="AC21" s="257" t="str">
        <f>IF(U21="","",IF(U21&lt;=DATE(2026,3,31),"〇","×"))</f>
        <v/>
      </c>
      <c r="AD21" s="259" t="str">
        <f>IF(I21="","",IF(AND(AB21="〇",AC21="〇"),"◎","×"))</f>
        <v/>
      </c>
      <c r="AE21" s="261" t="str">
        <f>IF(V21="","",IF(V21&gt;=DATE(2025,4,1),"〇","×"))</f>
        <v/>
      </c>
      <c r="AF21" s="261" t="str">
        <f>IF(V21="","",IF(V21&lt;=DATE(2026,3,31),"〇","×"))</f>
        <v/>
      </c>
      <c r="AG21" s="269" t="str">
        <f>IF(I21="","",IF(AND(AE21="〇",AF21="〇"),"◎","×"))</f>
        <v/>
      </c>
      <c r="AH21" s="255" t="str">
        <f>IF(O21="あり","国交付済",IF(P21="あり","交付済",IF(I21="","",IF(OR(AD21="◎",AG21="◎"),"◎","×"))))</f>
        <v/>
      </c>
      <c r="AI21" s="318" t="str">
        <f>_xlfn.IFS(AND(AH21="◎",Z21="×"),"◎新",AND(AH21="◎",Z21="〇"),"◎既存",NOT(AH21="◎"),"")</f>
        <v/>
      </c>
      <c r="AJ21" s="258" t="str">
        <f t="shared" si="3"/>
        <v/>
      </c>
      <c r="AK21" s="256" t="str">
        <f>IF(X21="","",IF(X21&lt;=DATE(2026,3,31),"〇","×"))</f>
        <v/>
      </c>
      <c r="AL21" s="257" t="str">
        <f t="shared" si="4"/>
        <v/>
      </c>
      <c r="AM21" s="267" t="str">
        <f t="shared" si="5"/>
        <v/>
      </c>
      <c r="AN21" s="255" t="str">
        <f t="shared" si="6"/>
        <v/>
      </c>
      <c r="AO21" s="255" t="str">
        <f>_xlfn.IFS(AND(AN21="◎",Z21="×"),"◎新",AND(AN21="◎",Z21="〇"),"◎既存",NOT(AN21="◎"),"")</f>
        <v/>
      </c>
      <c r="AP21" s="116" t="s">
        <v>164</v>
      </c>
      <c r="AQ21" s="117" t="s">
        <v>73</v>
      </c>
      <c r="AR21" s="156" t="s">
        <v>345</v>
      </c>
      <c r="AS21" s="156" t="s">
        <v>204</v>
      </c>
      <c r="AT21" s="118" t="s">
        <v>172</v>
      </c>
      <c r="AU21" s="325" t="s">
        <v>327</v>
      </c>
      <c r="AV21" s="325" t="s">
        <v>327</v>
      </c>
      <c r="AW21" s="452" t="s">
        <v>407</v>
      </c>
    </row>
    <row r="22" spans="2:49" ht="30" customHeight="1">
      <c r="B22" s="326">
        <v>3</v>
      </c>
      <c r="C22" s="659"/>
      <c r="D22" s="659"/>
      <c r="E22" s="477"/>
      <c r="F22" s="478"/>
      <c r="G22" s="462" t="str">
        <f t="shared" si="0"/>
        <v/>
      </c>
      <c r="H22" s="164" t="str">
        <f t="shared" ref="H22:H63" si="9">IF(J22="","",IF(J22&lt;365,"１年目中",IF(J22&lt;=730,"２年目中",IF(J22&lt;1095,"３年目中",IF(J22&lt;=1460,"３年目完","対象外")))))</f>
        <v/>
      </c>
      <c r="I22" s="163"/>
      <c r="J22" s="326" t="str">
        <f t="shared" ref="J22:J38" si="10">IF(I22="","",_xlfn.DAYS("R8.3.31",I22))</f>
        <v/>
      </c>
      <c r="K22" s="163"/>
      <c r="L22" s="163"/>
      <c r="M22" s="332"/>
      <c r="N22" s="274" t="str">
        <f t="shared" ref="N22:N38" si="11">IF(I22="","",IF(AND(K22="新規",I22&gt;=DATE(2024,12,17),I22&lt;=DATE(2026,3,31)),"○","×"))</f>
        <v/>
      </c>
      <c r="O22" s="270"/>
      <c r="P22" s="270"/>
      <c r="Q22" s="270"/>
      <c r="S22" s="163" t="str">
        <f t="shared" ref="S22:S38" si="12">IF(I22="","",I22)</f>
        <v/>
      </c>
      <c r="T22" s="163" t="str">
        <f t="shared" si="1"/>
        <v/>
      </c>
      <c r="U22" s="163" t="str">
        <f t="shared" si="2"/>
        <v/>
      </c>
      <c r="V22" s="163" t="str">
        <f t="shared" si="7"/>
        <v/>
      </c>
      <c r="W22" s="163" t="str">
        <f>IF(I22="","",EDATE(I22,24))</f>
        <v/>
      </c>
      <c r="X22" s="163" t="str">
        <f t="shared" si="8"/>
        <v/>
      </c>
      <c r="Y22" s="256" t="str">
        <f t="shared" ref="Y22:Y38" si="13">IF(S22="","",IF(S22&gt;=DATE(2025,4,1),"〇","×"))</f>
        <v/>
      </c>
      <c r="Z22" s="257" t="str">
        <f t="shared" ref="Z22:Z38" si="14">IF(K22="","",IF(K22="既存","〇","×"))</f>
        <v/>
      </c>
      <c r="AA22" s="255" t="str">
        <f t="shared" ref="AA22:AA38" si="15">IF(Y22="","",IF(AND(Y22="〇",Z22="〇"),"◎",IF(AND(N22="○",Z22="×"),"国","×")))</f>
        <v/>
      </c>
      <c r="AB22" s="256" t="str">
        <f t="shared" ref="AB22:AB38" si="16">IF(U22="","",IF(U22&gt;=DATE(2025,4,1),"〇","×"))</f>
        <v/>
      </c>
      <c r="AC22" s="257" t="str">
        <f t="shared" ref="AC22:AC38" si="17">IF(U22="","",IF(U22&lt;=DATE(2026,3,31),"〇","×"))</f>
        <v/>
      </c>
      <c r="AD22" s="259" t="str">
        <f t="shared" ref="AD22:AD38" si="18">IF(I22="","",IF(AND(AB22="〇",AC22="〇"),"◎","×"))</f>
        <v/>
      </c>
      <c r="AE22" s="261" t="str">
        <f t="shared" ref="AE22:AE38" si="19">IF(V22="","",IF(V22&gt;=DATE(2025,4,1),"〇","×"))</f>
        <v/>
      </c>
      <c r="AF22" s="261" t="str">
        <f t="shared" ref="AF22:AF38" si="20">IF(V22="","",IF(V22&lt;=DATE(2026,3,31),"〇","×"))</f>
        <v/>
      </c>
      <c r="AG22" s="269" t="str">
        <f t="shared" ref="AG22:AG38" si="21">IF(I22="","",IF(AND(AE22="〇",AF22="〇"),"◎","×"))</f>
        <v/>
      </c>
      <c r="AH22" s="255" t="str">
        <f>IF(O22="あり","国交付済",IF(P22="あり","交付済",IF(I22="","",IF(OR(AD22="◎",AG22="◎"),"◎","×"))))</f>
        <v/>
      </c>
      <c r="AI22" s="318" t="str">
        <f t="shared" ref="AI22:AI38" si="22">_xlfn.IFS(AND(AH22="◎",Z22="×"),"◎新",AND(AH22="◎",Z22="〇"),"◎既存",NOT(AH22="◎"),"")</f>
        <v/>
      </c>
      <c r="AJ22" s="258" t="str">
        <f t="shared" si="3"/>
        <v/>
      </c>
      <c r="AK22" s="256" t="str">
        <f t="shared" ref="AK22:AK38" si="23">IF(X22="","",IF(X22&lt;=DATE(2026,3,31),"〇","×"))</f>
        <v/>
      </c>
      <c r="AL22" s="257" t="str">
        <f t="shared" si="4"/>
        <v/>
      </c>
      <c r="AM22" s="267" t="str">
        <f t="shared" si="5"/>
        <v/>
      </c>
      <c r="AN22" s="255" t="str">
        <f t="shared" si="6"/>
        <v/>
      </c>
      <c r="AO22" s="255" t="str">
        <f t="shared" ref="AO22:AO38" si="24">_xlfn.IFS(AND(AN22="◎",Z22="×"),"◎新",AND(AN22="◎",Z22="〇"),"◎既存",NOT(AN22="◎"),"")</f>
        <v/>
      </c>
      <c r="AP22" s="116" t="s">
        <v>165</v>
      </c>
      <c r="AQ22" s="117" t="s">
        <v>74</v>
      </c>
      <c r="AR22" s="156" t="s">
        <v>346</v>
      </c>
      <c r="AS22" s="156"/>
      <c r="AT22" s="118" t="s">
        <v>173</v>
      </c>
      <c r="AU22" s="275" t="s">
        <v>326</v>
      </c>
      <c r="AV22" s="275" t="s">
        <v>326</v>
      </c>
      <c r="AW22" s="452" t="s">
        <v>408</v>
      </c>
    </row>
    <row r="23" spans="2:49" ht="30" customHeight="1">
      <c r="B23" s="326">
        <v>4</v>
      </c>
      <c r="C23" s="659"/>
      <c r="D23" s="659"/>
      <c r="E23" s="477"/>
      <c r="F23" s="478"/>
      <c r="G23" s="462" t="str">
        <f t="shared" si="0"/>
        <v/>
      </c>
      <c r="H23" s="164" t="str">
        <f t="shared" si="9"/>
        <v/>
      </c>
      <c r="I23" s="163"/>
      <c r="J23" s="326" t="str">
        <f t="shared" si="10"/>
        <v/>
      </c>
      <c r="K23" s="163"/>
      <c r="L23" s="163"/>
      <c r="M23" s="332"/>
      <c r="N23" s="274" t="str">
        <f t="shared" si="11"/>
        <v/>
      </c>
      <c r="O23" s="270"/>
      <c r="P23" s="270"/>
      <c r="Q23" s="270"/>
      <c r="S23" s="163" t="str">
        <f t="shared" si="12"/>
        <v/>
      </c>
      <c r="T23" s="163" t="str">
        <f t="shared" si="1"/>
        <v/>
      </c>
      <c r="U23" s="163" t="str">
        <f t="shared" si="2"/>
        <v/>
      </c>
      <c r="V23" s="163" t="str">
        <f t="shared" si="7"/>
        <v/>
      </c>
      <c r="W23" s="163" t="str">
        <f>IF(I23="","",EDATE(I23,24))</f>
        <v/>
      </c>
      <c r="X23" s="163" t="str">
        <f t="shared" si="8"/>
        <v/>
      </c>
      <c r="Y23" s="256" t="str">
        <f t="shared" si="13"/>
        <v/>
      </c>
      <c r="Z23" s="257" t="str">
        <f t="shared" si="14"/>
        <v/>
      </c>
      <c r="AA23" s="255" t="str">
        <f t="shared" si="15"/>
        <v/>
      </c>
      <c r="AB23" s="256" t="str">
        <f t="shared" si="16"/>
        <v/>
      </c>
      <c r="AC23" s="257" t="str">
        <f t="shared" si="17"/>
        <v/>
      </c>
      <c r="AD23" s="259" t="str">
        <f t="shared" si="18"/>
        <v/>
      </c>
      <c r="AE23" s="261" t="str">
        <f t="shared" si="19"/>
        <v/>
      </c>
      <c r="AF23" s="261" t="str">
        <f t="shared" si="20"/>
        <v/>
      </c>
      <c r="AG23" s="269" t="str">
        <f t="shared" si="21"/>
        <v/>
      </c>
      <c r="AH23" s="255" t="str">
        <f>IF(O23="あり","国交付済",IF(P23="あり","交付済",IF(I23="","",IF(OR(AD23="◎",AG23="◎"),"◎","×"))))</f>
        <v/>
      </c>
      <c r="AI23" s="318" t="str">
        <f t="shared" si="22"/>
        <v/>
      </c>
      <c r="AJ23" s="258" t="str">
        <f t="shared" si="3"/>
        <v/>
      </c>
      <c r="AK23" s="256" t="str">
        <f t="shared" si="23"/>
        <v/>
      </c>
      <c r="AL23" s="257" t="str">
        <f t="shared" si="4"/>
        <v/>
      </c>
      <c r="AM23" s="267" t="str">
        <f t="shared" si="5"/>
        <v/>
      </c>
      <c r="AN23" s="255" t="str">
        <f t="shared" si="6"/>
        <v/>
      </c>
      <c r="AO23" s="255" t="str">
        <f t="shared" si="24"/>
        <v/>
      </c>
      <c r="AP23" s="116" t="s">
        <v>165</v>
      </c>
      <c r="AQ23" s="117" t="s">
        <v>74</v>
      </c>
      <c r="AR23" s="156" t="s">
        <v>346</v>
      </c>
      <c r="AS23" s="156"/>
      <c r="AT23" s="118" t="s">
        <v>173</v>
      </c>
      <c r="AU23" s="275" t="s">
        <v>326</v>
      </c>
      <c r="AV23" s="275" t="s">
        <v>326</v>
      </c>
      <c r="AW23" s="325" t="s">
        <v>431</v>
      </c>
    </row>
    <row r="24" spans="2:49" ht="30" customHeight="1">
      <c r="B24" s="326">
        <v>5</v>
      </c>
      <c r="C24" s="659"/>
      <c r="D24" s="659"/>
      <c r="E24" s="477"/>
      <c r="F24" s="478"/>
      <c r="G24" s="462" t="str">
        <f t="shared" si="0"/>
        <v/>
      </c>
      <c r="H24" s="164" t="str">
        <f t="shared" si="9"/>
        <v/>
      </c>
      <c r="I24" s="163"/>
      <c r="J24" s="326" t="str">
        <f t="shared" si="10"/>
        <v/>
      </c>
      <c r="K24" s="163"/>
      <c r="L24" s="163"/>
      <c r="M24" s="332"/>
      <c r="N24" s="274" t="str">
        <f t="shared" si="11"/>
        <v/>
      </c>
      <c r="O24" s="270"/>
      <c r="P24" s="270"/>
      <c r="Q24" s="270"/>
      <c r="S24" s="163" t="str">
        <f t="shared" si="12"/>
        <v/>
      </c>
      <c r="T24" s="163" t="str">
        <f t="shared" si="1"/>
        <v/>
      </c>
      <c r="U24" s="163" t="str">
        <f t="shared" si="2"/>
        <v/>
      </c>
      <c r="V24" s="163" t="str">
        <f t="shared" si="7"/>
        <v/>
      </c>
      <c r="W24" s="163" t="str">
        <f t="shared" ref="W24:W38" si="25">IF(I24="","",EDATE(I24,24))</f>
        <v/>
      </c>
      <c r="X24" s="163" t="str">
        <f t="shared" si="8"/>
        <v/>
      </c>
      <c r="Y24" s="256" t="str">
        <f t="shared" si="13"/>
        <v/>
      </c>
      <c r="Z24" s="257" t="str">
        <f t="shared" si="14"/>
        <v/>
      </c>
      <c r="AA24" s="255" t="str">
        <f t="shared" si="15"/>
        <v/>
      </c>
      <c r="AB24" s="256" t="str">
        <f t="shared" si="16"/>
        <v/>
      </c>
      <c r="AC24" s="257" t="str">
        <f t="shared" si="17"/>
        <v/>
      </c>
      <c r="AD24" s="259" t="str">
        <f t="shared" si="18"/>
        <v/>
      </c>
      <c r="AE24" s="261" t="str">
        <f t="shared" si="19"/>
        <v/>
      </c>
      <c r="AF24" s="261" t="str">
        <f t="shared" si="20"/>
        <v/>
      </c>
      <c r="AG24" s="269" t="str">
        <f t="shared" si="21"/>
        <v/>
      </c>
      <c r="AH24" s="255" t="str">
        <f>IF(O24="あり","国交付済",IF(P24="あり","交付済",IF(I24="","",IF(OR(AD24="◎",AG24="◎"),"◎","×"))))</f>
        <v/>
      </c>
      <c r="AI24" s="318" t="str">
        <f t="shared" si="22"/>
        <v/>
      </c>
      <c r="AJ24" s="258" t="str">
        <f t="shared" si="3"/>
        <v/>
      </c>
      <c r="AK24" s="256" t="str">
        <f t="shared" si="23"/>
        <v/>
      </c>
      <c r="AL24" s="257" t="str">
        <f t="shared" si="4"/>
        <v/>
      </c>
      <c r="AM24" s="267" t="str">
        <f t="shared" si="5"/>
        <v/>
      </c>
      <c r="AN24" s="255" t="str">
        <f t="shared" si="6"/>
        <v/>
      </c>
      <c r="AO24" s="255" t="str">
        <f t="shared" si="24"/>
        <v/>
      </c>
      <c r="AP24" s="116" t="s">
        <v>166</v>
      </c>
      <c r="AQ24" s="117" t="s">
        <v>75</v>
      </c>
      <c r="AR24" s="156"/>
      <c r="AS24" s="156"/>
      <c r="AT24" s="118" t="s">
        <v>174</v>
      </c>
    </row>
    <row r="25" spans="2:49" ht="30" customHeight="1">
      <c r="B25" s="326">
        <v>6</v>
      </c>
      <c r="C25" s="659"/>
      <c r="D25" s="659"/>
      <c r="E25" s="477"/>
      <c r="F25" s="478"/>
      <c r="G25" s="462" t="str">
        <f t="shared" si="0"/>
        <v/>
      </c>
      <c r="H25" s="164" t="str">
        <f t="shared" si="9"/>
        <v/>
      </c>
      <c r="I25" s="163"/>
      <c r="J25" s="326" t="str">
        <f t="shared" si="10"/>
        <v/>
      </c>
      <c r="K25" s="163"/>
      <c r="L25" s="163"/>
      <c r="M25" s="332"/>
      <c r="N25" s="274" t="str">
        <f t="shared" si="11"/>
        <v/>
      </c>
      <c r="O25" s="270"/>
      <c r="P25" s="270"/>
      <c r="Q25" s="270"/>
      <c r="S25" s="163" t="str">
        <f t="shared" si="12"/>
        <v/>
      </c>
      <c r="T25" s="163" t="str">
        <f t="shared" si="1"/>
        <v/>
      </c>
      <c r="U25" s="163" t="str">
        <f t="shared" si="2"/>
        <v/>
      </c>
      <c r="V25" s="163" t="str">
        <f t="shared" si="7"/>
        <v/>
      </c>
      <c r="W25" s="163" t="str">
        <f t="shared" si="25"/>
        <v/>
      </c>
      <c r="X25" s="163" t="str">
        <f t="shared" si="8"/>
        <v/>
      </c>
      <c r="Y25" s="256" t="str">
        <f t="shared" si="13"/>
        <v/>
      </c>
      <c r="Z25" s="257" t="str">
        <f t="shared" si="14"/>
        <v/>
      </c>
      <c r="AA25" s="255" t="str">
        <f t="shared" si="15"/>
        <v/>
      </c>
      <c r="AB25" s="256" t="str">
        <f t="shared" si="16"/>
        <v/>
      </c>
      <c r="AC25" s="257" t="str">
        <f t="shared" si="17"/>
        <v/>
      </c>
      <c r="AD25" s="259" t="str">
        <f t="shared" si="18"/>
        <v/>
      </c>
      <c r="AE25" s="261" t="str">
        <f t="shared" si="19"/>
        <v/>
      </c>
      <c r="AF25" s="261" t="str">
        <f t="shared" si="20"/>
        <v/>
      </c>
      <c r="AG25" s="269" t="str">
        <f t="shared" si="21"/>
        <v/>
      </c>
      <c r="AH25" s="255" t="str">
        <f t="shared" ref="AH25:AH38" si="26">IF(O25="あり","国交付済",IF(P25="あり","交付済",IF(I25="","",IF(OR(AD25="◎",AG25="◎"),"◎","×"))))</f>
        <v/>
      </c>
      <c r="AI25" s="318" t="str">
        <f t="shared" si="22"/>
        <v/>
      </c>
      <c r="AJ25" s="258" t="str">
        <f t="shared" si="3"/>
        <v/>
      </c>
      <c r="AK25" s="256" t="str">
        <f t="shared" si="23"/>
        <v/>
      </c>
      <c r="AL25" s="257" t="str">
        <f t="shared" si="4"/>
        <v/>
      </c>
      <c r="AM25" s="267" t="str">
        <f t="shared" si="5"/>
        <v/>
      </c>
      <c r="AN25" s="255" t="str">
        <f t="shared" si="6"/>
        <v/>
      </c>
      <c r="AO25" s="255" t="str">
        <f t="shared" si="24"/>
        <v/>
      </c>
      <c r="AP25" s="116" t="s">
        <v>166</v>
      </c>
      <c r="AQ25" s="117" t="s">
        <v>75</v>
      </c>
      <c r="AR25" s="156"/>
      <c r="AS25" s="156"/>
      <c r="AT25" s="118" t="s">
        <v>174</v>
      </c>
    </row>
    <row r="26" spans="2:49" ht="30" customHeight="1">
      <c r="B26" s="326">
        <v>7</v>
      </c>
      <c r="C26" s="659"/>
      <c r="D26" s="659"/>
      <c r="E26" s="477"/>
      <c r="F26" s="478"/>
      <c r="G26" s="462" t="str">
        <f t="shared" si="0"/>
        <v/>
      </c>
      <c r="H26" s="164" t="str">
        <f t="shared" si="9"/>
        <v/>
      </c>
      <c r="I26" s="163"/>
      <c r="J26" s="326" t="str">
        <f t="shared" si="10"/>
        <v/>
      </c>
      <c r="K26" s="163"/>
      <c r="L26" s="163"/>
      <c r="M26" s="332"/>
      <c r="N26" s="274" t="str">
        <f t="shared" si="11"/>
        <v/>
      </c>
      <c r="O26" s="270"/>
      <c r="P26" s="270"/>
      <c r="Q26" s="270"/>
      <c r="S26" s="163" t="str">
        <f t="shared" si="12"/>
        <v/>
      </c>
      <c r="T26" s="163" t="str">
        <f t="shared" si="1"/>
        <v/>
      </c>
      <c r="U26" s="163" t="str">
        <f t="shared" si="2"/>
        <v/>
      </c>
      <c r="V26" s="163" t="str">
        <f t="shared" si="7"/>
        <v/>
      </c>
      <c r="W26" s="163" t="str">
        <f t="shared" si="25"/>
        <v/>
      </c>
      <c r="X26" s="163" t="str">
        <f t="shared" si="8"/>
        <v/>
      </c>
      <c r="Y26" s="256" t="str">
        <f t="shared" si="13"/>
        <v/>
      </c>
      <c r="Z26" s="257" t="str">
        <f t="shared" si="14"/>
        <v/>
      </c>
      <c r="AA26" s="255" t="str">
        <f t="shared" si="15"/>
        <v/>
      </c>
      <c r="AB26" s="256" t="str">
        <f t="shared" si="16"/>
        <v/>
      </c>
      <c r="AC26" s="257" t="str">
        <f t="shared" si="17"/>
        <v/>
      </c>
      <c r="AD26" s="259" t="str">
        <f t="shared" si="18"/>
        <v/>
      </c>
      <c r="AE26" s="261" t="str">
        <f t="shared" si="19"/>
        <v/>
      </c>
      <c r="AF26" s="261" t="str">
        <f t="shared" si="20"/>
        <v/>
      </c>
      <c r="AG26" s="269" t="str">
        <f t="shared" si="21"/>
        <v/>
      </c>
      <c r="AH26" s="255" t="str">
        <f t="shared" si="26"/>
        <v/>
      </c>
      <c r="AI26" s="318" t="str">
        <f t="shared" si="22"/>
        <v/>
      </c>
      <c r="AJ26" s="258" t="str">
        <f t="shared" si="3"/>
        <v/>
      </c>
      <c r="AK26" s="256" t="str">
        <f t="shared" si="23"/>
        <v/>
      </c>
      <c r="AL26" s="257" t="str">
        <f t="shared" si="4"/>
        <v/>
      </c>
      <c r="AM26" s="267" t="str">
        <f t="shared" si="5"/>
        <v/>
      </c>
      <c r="AN26" s="255" t="str">
        <f t="shared" si="6"/>
        <v/>
      </c>
      <c r="AO26" s="255" t="str">
        <f t="shared" si="24"/>
        <v/>
      </c>
      <c r="AP26" s="116"/>
      <c r="AQ26" s="117"/>
      <c r="AR26" s="156"/>
      <c r="AS26" s="156"/>
      <c r="AT26" s="118" t="s">
        <v>175</v>
      </c>
    </row>
    <row r="27" spans="2:49" ht="30" customHeight="1">
      <c r="B27" s="326">
        <v>8</v>
      </c>
      <c r="C27" s="659"/>
      <c r="D27" s="659"/>
      <c r="E27" s="477"/>
      <c r="F27" s="478"/>
      <c r="G27" s="462" t="str">
        <f t="shared" si="0"/>
        <v/>
      </c>
      <c r="H27" s="164" t="str">
        <f t="shared" si="9"/>
        <v/>
      </c>
      <c r="I27" s="163"/>
      <c r="J27" s="326" t="str">
        <f t="shared" si="10"/>
        <v/>
      </c>
      <c r="K27" s="163"/>
      <c r="L27" s="163"/>
      <c r="M27" s="332"/>
      <c r="N27" s="274" t="str">
        <f t="shared" si="11"/>
        <v/>
      </c>
      <c r="O27" s="270"/>
      <c r="P27" s="270"/>
      <c r="Q27" s="270"/>
      <c r="S27" s="163" t="str">
        <f t="shared" si="12"/>
        <v/>
      </c>
      <c r="T27" s="163" t="str">
        <f t="shared" si="1"/>
        <v/>
      </c>
      <c r="U27" s="163" t="str">
        <f t="shared" si="2"/>
        <v/>
      </c>
      <c r="V27" s="163" t="str">
        <f t="shared" si="7"/>
        <v/>
      </c>
      <c r="W27" s="163" t="str">
        <f t="shared" si="25"/>
        <v/>
      </c>
      <c r="X27" s="163" t="str">
        <f t="shared" si="8"/>
        <v/>
      </c>
      <c r="Y27" s="256" t="str">
        <f t="shared" si="13"/>
        <v/>
      </c>
      <c r="Z27" s="257" t="str">
        <f t="shared" si="14"/>
        <v/>
      </c>
      <c r="AA27" s="255" t="str">
        <f t="shared" si="15"/>
        <v/>
      </c>
      <c r="AB27" s="256" t="str">
        <f t="shared" si="16"/>
        <v/>
      </c>
      <c r="AC27" s="257" t="str">
        <f t="shared" si="17"/>
        <v/>
      </c>
      <c r="AD27" s="259" t="str">
        <f t="shared" si="18"/>
        <v/>
      </c>
      <c r="AE27" s="261" t="str">
        <f t="shared" si="19"/>
        <v/>
      </c>
      <c r="AF27" s="261" t="str">
        <f t="shared" si="20"/>
        <v/>
      </c>
      <c r="AG27" s="269" t="str">
        <f t="shared" si="21"/>
        <v/>
      </c>
      <c r="AH27" s="255" t="str">
        <f t="shared" si="26"/>
        <v/>
      </c>
      <c r="AI27" s="318" t="str">
        <f t="shared" si="22"/>
        <v/>
      </c>
      <c r="AJ27" s="258" t="str">
        <f t="shared" si="3"/>
        <v/>
      </c>
      <c r="AK27" s="256" t="str">
        <f t="shared" si="23"/>
        <v/>
      </c>
      <c r="AL27" s="257" t="str">
        <f t="shared" si="4"/>
        <v/>
      </c>
      <c r="AM27" s="267" t="str">
        <f t="shared" si="5"/>
        <v/>
      </c>
      <c r="AN27" s="255" t="str">
        <f t="shared" si="6"/>
        <v/>
      </c>
      <c r="AO27" s="255" t="str">
        <f t="shared" si="24"/>
        <v/>
      </c>
      <c r="AP27" s="116"/>
      <c r="AQ27" s="117"/>
      <c r="AR27" s="156"/>
      <c r="AS27" s="156"/>
      <c r="AT27" s="118" t="s">
        <v>175</v>
      </c>
    </row>
    <row r="28" spans="2:49" ht="30" customHeight="1">
      <c r="B28" s="326">
        <v>9</v>
      </c>
      <c r="C28" s="659"/>
      <c r="D28" s="659"/>
      <c r="E28" s="477"/>
      <c r="F28" s="478"/>
      <c r="G28" s="462" t="str">
        <f t="shared" si="0"/>
        <v/>
      </c>
      <c r="H28" s="164" t="str">
        <f t="shared" si="9"/>
        <v/>
      </c>
      <c r="I28" s="163"/>
      <c r="J28" s="326" t="str">
        <f t="shared" si="10"/>
        <v/>
      </c>
      <c r="K28" s="163"/>
      <c r="L28" s="163"/>
      <c r="M28" s="332"/>
      <c r="N28" s="274" t="str">
        <f t="shared" si="11"/>
        <v/>
      </c>
      <c r="O28" s="270"/>
      <c r="P28" s="270"/>
      <c r="Q28" s="270"/>
      <c r="S28" s="163" t="str">
        <f t="shared" si="12"/>
        <v/>
      </c>
      <c r="T28" s="163" t="str">
        <f t="shared" si="1"/>
        <v/>
      </c>
      <c r="U28" s="163" t="str">
        <f t="shared" si="2"/>
        <v/>
      </c>
      <c r="V28" s="163" t="str">
        <f t="shared" si="7"/>
        <v/>
      </c>
      <c r="W28" s="163" t="str">
        <f t="shared" si="25"/>
        <v/>
      </c>
      <c r="X28" s="163" t="str">
        <f t="shared" si="8"/>
        <v/>
      </c>
      <c r="Y28" s="256" t="str">
        <f t="shared" si="13"/>
        <v/>
      </c>
      <c r="Z28" s="257" t="str">
        <f t="shared" si="14"/>
        <v/>
      </c>
      <c r="AA28" s="255" t="str">
        <f t="shared" si="15"/>
        <v/>
      </c>
      <c r="AB28" s="256" t="str">
        <f t="shared" si="16"/>
        <v/>
      </c>
      <c r="AC28" s="257" t="str">
        <f t="shared" si="17"/>
        <v/>
      </c>
      <c r="AD28" s="259" t="str">
        <f t="shared" si="18"/>
        <v/>
      </c>
      <c r="AE28" s="261" t="str">
        <f t="shared" si="19"/>
        <v/>
      </c>
      <c r="AF28" s="261" t="str">
        <f t="shared" si="20"/>
        <v/>
      </c>
      <c r="AG28" s="269" t="str">
        <f t="shared" si="21"/>
        <v/>
      </c>
      <c r="AH28" s="255" t="str">
        <f t="shared" si="26"/>
        <v/>
      </c>
      <c r="AI28" s="318" t="str">
        <f t="shared" si="22"/>
        <v/>
      </c>
      <c r="AJ28" s="258" t="str">
        <f t="shared" si="3"/>
        <v/>
      </c>
      <c r="AK28" s="256" t="str">
        <f t="shared" si="23"/>
        <v/>
      </c>
      <c r="AL28" s="257" t="str">
        <f t="shared" si="4"/>
        <v/>
      </c>
      <c r="AM28" s="267" t="str">
        <f t="shared" si="5"/>
        <v/>
      </c>
      <c r="AN28" s="255" t="str">
        <f t="shared" si="6"/>
        <v/>
      </c>
      <c r="AO28" s="255" t="str">
        <f t="shared" si="24"/>
        <v/>
      </c>
      <c r="AP28" s="116"/>
      <c r="AQ28" s="117"/>
      <c r="AR28" s="156"/>
      <c r="AS28" s="156"/>
      <c r="AT28" s="118" t="s">
        <v>176</v>
      </c>
    </row>
    <row r="29" spans="2:49" ht="30" customHeight="1">
      <c r="B29" s="326">
        <v>10</v>
      </c>
      <c r="C29" s="659"/>
      <c r="D29" s="659"/>
      <c r="E29" s="469"/>
      <c r="F29" s="478"/>
      <c r="G29" s="462" t="str">
        <f t="shared" si="0"/>
        <v/>
      </c>
      <c r="H29" s="164" t="str">
        <f t="shared" si="9"/>
        <v/>
      </c>
      <c r="I29" s="271"/>
      <c r="J29" s="326" t="str">
        <f t="shared" si="10"/>
        <v/>
      </c>
      <c r="K29" s="271"/>
      <c r="L29" s="271"/>
      <c r="M29" s="270"/>
      <c r="N29" s="274" t="str">
        <f t="shared" si="11"/>
        <v/>
      </c>
      <c r="O29" s="270"/>
      <c r="P29" s="270"/>
      <c r="Q29" s="270"/>
      <c r="R29" s="18"/>
      <c r="S29" s="163" t="str">
        <f t="shared" si="12"/>
        <v/>
      </c>
      <c r="T29" s="271" t="str">
        <f t="shared" si="1"/>
        <v/>
      </c>
      <c r="U29" s="271" t="str">
        <f t="shared" si="2"/>
        <v/>
      </c>
      <c r="V29" s="271" t="str">
        <f t="shared" si="7"/>
        <v/>
      </c>
      <c r="W29" s="271" t="str">
        <f t="shared" si="25"/>
        <v/>
      </c>
      <c r="X29" s="271" t="str">
        <f t="shared" si="8"/>
        <v/>
      </c>
      <c r="Y29" s="256" t="str">
        <f t="shared" si="13"/>
        <v/>
      </c>
      <c r="Z29" s="257" t="str">
        <f t="shared" si="14"/>
        <v/>
      </c>
      <c r="AA29" s="255" t="str">
        <f t="shared" si="15"/>
        <v/>
      </c>
      <c r="AB29" s="256" t="str">
        <f t="shared" si="16"/>
        <v/>
      </c>
      <c r="AC29" s="257" t="str">
        <f t="shared" si="17"/>
        <v/>
      </c>
      <c r="AD29" s="259" t="str">
        <f t="shared" si="18"/>
        <v/>
      </c>
      <c r="AE29" s="261" t="str">
        <f t="shared" si="19"/>
        <v/>
      </c>
      <c r="AF29" s="261" t="str">
        <f t="shared" si="20"/>
        <v/>
      </c>
      <c r="AG29" s="269" t="str">
        <f t="shared" si="21"/>
        <v/>
      </c>
      <c r="AH29" s="255" t="str">
        <f t="shared" si="26"/>
        <v/>
      </c>
      <c r="AI29" s="318" t="str">
        <f t="shared" si="22"/>
        <v/>
      </c>
      <c r="AJ29" s="258" t="str">
        <f t="shared" si="3"/>
        <v/>
      </c>
      <c r="AK29" s="256" t="str">
        <f t="shared" si="23"/>
        <v/>
      </c>
      <c r="AL29" s="257" t="str">
        <f t="shared" si="4"/>
        <v/>
      </c>
      <c r="AM29" s="267" t="str">
        <f t="shared" si="5"/>
        <v/>
      </c>
      <c r="AN29" s="255" t="str">
        <f t="shared" si="6"/>
        <v/>
      </c>
      <c r="AO29" s="255" t="str">
        <f t="shared" si="24"/>
        <v/>
      </c>
      <c r="AP29" s="157"/>
      <c r="AQ29" s="157"/>
      <c r="AR29" s="157"/>
      <c r="AS29" s="157"/>
      <c r="AT29" s="118" t="s">
        <v>154</v>
      </c>
    </row>
    <row r="30" spans="2:49" ht="30" customHeight="1">
      <c r="B30" s="326">
        <v>11</v>
      </c>
      <c r="C30" s="659"/>
      <c r="D30" s="659"/>
      <c r="E30" s="477"/>
      <c r="F30" s="478"/>
      <c r="G30" s="462" t="str">
        <f t="shared" si="0"/>
        <v/>
      </c>
      <c r="H30" s="164" t="str">
        <f t="shared" si="9"/>
        <v/>
      </c>
      <c r="I30" s="163"/>
      <c r="J30" s="326" t="str">
        <f t="shared" si="10"/>
        <v/>
      </c>
      <c r="K30" s="163"/>
      <c r="L30" s="163"/>
      <c r="M30" s="332"/>
      <c r="N30" s="274" t="str">
        <f t="shared" si="11"/>
        <v/>
      </c>
      <c r="O30" s="270"/>
      <c r="P30" s="270"/>
      <c r="Q30" s="270"/>
      <c r="S30" s="163" t="str">
        <f t="shared" si="12"/>
        <v/>
      </c>
      <c r="T30" s="271" t="str">
        <f t="shared" si="1"/>
        <v/>
      </c>
      <c r="U30" s="271" t="str">
        <f t="shared" si="2"/>
        <v/>
      </c>
      <c r="V30" s="271" t="str">
        <f t="shared" si="7"/>
        <v/>
      </c>
      <c r="W30" s="271" t="str">
        <f t="shared" si="25"/>
        <v/>
      </c>
      <c r="X30" s="271" t="str">
        <f t="shared" si="8"/>
        <v/>
      </c>
      <c r="Y30" s="256" t="str">
        <f t="shared" si="13"/>
        <v/>
      </c>
      <c r="Z30" s="257" t="str">
        <f t="shared" si="14"/>
        <v/>
      </c>
      <c r="AA30" s="255" t="str">
        <f t="shared" si="15"/>
        <v/>
      </c>
      <c r="AB30" s="256" t="str">
        <f t="shared" si="16"/>
        <v/>
      </c>
      <c r="AC30" s="257" t="str">
        <f t="shared" si="17"/>
        <v/>
      </c>
      <c r="AD30" s="259" t="str">
        <f t="shared" si="18"/>
        <v/>
      </c>
      <c r="AE30" s="261" t="str">
        <f t="shared" si="19"/>
        <v/>
      </c>
      <c r="AF30" s="261" t="str">
        <f t="shared" si="20"/>
        <v/>
      </c>
      <c r="AG30" s="269" t="str">
        <f t="shared" si="21"/>
        <v/>
      </c>
      <c r="AH30" s="255" t="str">
        <f t="shared" si="26"/>
        <v/>
      </c>
      <c r="AI30" s="318" t="str">
        <f t="shared" si="22"/>
        <v/>
      </c>
      <c r="AJ30" s="258" t="str">
        <f t="shared" si="3"/>
        <v/>
      </c>
      <c r="AK30" s="256" t="str">
        <f t="shared" si="23"/>
        <v/>
      </c>
      <c r="AL30" s="257" t="str">
        <f t="shared" si="4"/>
        <v/>
      </c>
      <c r="AM30" s="267" t="str">
        <f t="shared" si="5"/>
        <v/>
      </c>
      <c r="AN30" s="255" t="str">
        <f t="shared" si="6"/>
        <v/>
      </c>
      <c r="AO30" s="255" t="str">
        <f t="shared" si="24"/>
        <v/>
      </c>
    </row>
    <row r="31" spans="2:49" ht="30" customHeight="1">
      <c r="B31" s="326">
        <v>12</v>
      </c>
      <c r="C31" s="659"/>
      <c r="D31" s="659"/>
      <c r="E31" s="477"/>
      <c r="F31" s="478"/>
      <c r="G31" s="462" t="str">
        <f t="shared" si="0"/>
        <v/>
      </c>
      <c r="H31" s="164" t="str">
        <f t="shared" si="9"/>
        <v/>
      </c>
      <c r="I31" s="163"/>
      <c r="J31" s="326" t="str">
        <f t="shared" si="10"/>
        <v/>
      </c>
      <c r="K31" s="163"/>
      <c r="L31" s="163"/>
      <c r="M31" s="332"/>
      <c r="N31" s="274" t="str">
        <f t="shared" si="11"/>
        <v/>
      </c>
      <c r="O31" s="270"/>
      <c r="P31" s="270"/>
      <c r="Q31" s="270"/>
      <c r="S31" s="163" t="str">
        <f t="shared" si="12"/>
        <v/>
      </c>
      <c r="T31" s="271" t="str">
        <f t="shared" si="1"/>
        <v/>
      </c>
      <c r="U31" s="271" t="str">
        <f t="shared" si="2"/>
        <v/>
      </c>
      <c r="V31" s="271" t="str">
        <f t="shared" si="7"/>
        <v/>
      </c>
      <c r="W31" s="271" t="str">
        <f t="shared" si="25"/>
        <v/>
      </c>
      <c r="X31" s="271" t="str">
        <f t="shared" si="8"/>
        <v/>
      </c>
      <c r="Y31" s="256" t="str">
        <f t="shared" si="13"/>
        <v/>
      </c>
      <c r="Z31" s="257" t="str">
        <f t="shared" si="14"/>
        <v/>
      </c>
      <c r="AA31" s="255" t="str">
        <f t="shared" si="15"/>
        <v/>
      </c>
      <c r="AB31" s="256" t="str">
        <f t="shared" si="16"/>
        <v/>
      </c>
      <c r="AC31" s="257" t="str">
        <f t="shared" si="17"/>
        <v/>
      </c>
      <c r="AD31" s="259" t="str">
        <f t="shared" si="18"/>
        <v/>
      </c>
      <c r="AE31" s="261" t="str">
        <f t="shared" si="19"/>
        <v/>
      </c>
      <c r="AF31" s="261" t="str">
        <f t="shared" si="20"/>
        <v/>
      </c>
      <c r="AG31" s="269" t="str">
        <f t="shared" si="21"/>
        <v/>
      </c>
      <c r="AH31" s="255" t="str">
        <f t="shared" si="26"/>
        <v/>
      </c>
      <c r="AI31" s="318" t="str">
        <f t="shared" si="22"/>
        <v/>
      </c>
      <c r="AJ31" s="258" t="str">
        <f t="shared" si="3"/>
        <v/>
      </c>
      <c r="AK31" s="256" t="str">
        <f t="shared" si="23"/>
        <v/>
      </c>
      <c r="AL31" s="257" t="str">
        <f t="shared" si="4"/>
        <v/>
      </c>
      <c r="AM31" s="267" t="str">
        <f t="shared" si="5"/>
        <v/>
      </c>
      <c r="AN31" s="255" t="str">
        <f t="shared" si="6"/>
        <v/>
      </c>
      <c r="AO31" s="255" t="str">
        <f t="shared" si="24"/>
        <v/>
      </c>
    </row>
    <row r="32" spans="2:49" ht="30" customHeight="1">
      <c r="B32" s="326">
        <v>13</v>
      </c>
      <c r="C32" s="659"/>
      <c r="D32" s="659"/>
      <c r="E32" s="477"/>
      <c r="F32" s="478"/>
      <c r="G32" s="462" t="str">
        <f t="shared" si="0"/>
        <v/>
      </c>
      <c r="H32" s="164" t="str">
        <f t="shared" si="9"/>
        <v/>
      </c>
      <c r="I32" s="163"/>
      <c r="J32" s="326" t="str">
        <f t="shared" si="10"/>
        <v/>
      </c>
      <c r="K32" s="163"/>
      <c r="L32" s="163"/>
      <c r="M32" s="332"/>
      <c r="N32" s="274" t="str">
        <f t="shared" si="11"/>
        <v/>
      </c>
      <c r="O32" s="270"/>
      <c r="P32" s="270"/>
      <c r="Q32" s="270"/>
      <c r="S32" s="163" t="str">
        <f t="shared" si="12"/>
        <v/>
      </c>
      <c r="T32" s="271" t="str">
        <f t="shared" si="1"/>
        <v/>
      </c>
      <c r="U32" s="271" t="str">
        <f t="shared" si="2"/>
        <v/>
      </c>
      <c r="V32" s="271" t="str">
        <f t="shared" si="7"/>
        <v/>
      </c>
      <c r="W32" s="271" t="str">
        <f t="shared" si="25"/>
        <v/>
      </c>
      <c r="X32" s="271" t="str">
        <f t="shared" si="8"/>
        <v/>
      </c>
      <c r="Y32" s="256" t="str">
        <f t="shared" si="13"/>
        <v/>
      </c>
      <c r="Z32" s="257" t="str">
        <f t="shared" si="14"/>
        <v/>
      </c>
      <c r="AA32" s="255" t="str">
        <f t="shared" si="15"/>
        <v/>
      </c>
      <c r="AB32" s="256" t="str">
        <f t="shared" si="16"/>
        <v/>
      </c>
      <c r="AC32" s="257" t="str">
        <f t="shared" si="17"/>
        <v/>
      </c>
      <c r="AD32" s="259" t="str">
        <f t="shared" si="18"/>
        <v/>
      </c>
      <c r="AE32" s="261" t="str">
        <f t="shared" si="19"/>
        <v/>
      </c>
      <c r="AF32" s="261" t="str">
        <f t="shared" si="20"/>
        <v/>
      </c>
      <c r="AG32" s="269" t="str">
        <f t="shared" si="21"/>
        <v/>
      </c>
      <c r="AH32" s="255" t="str">
        <f t="shared" si="26"/>
        <v/>
      </c>
      <c r="AI32" s="318" t="str">
        <f t="shared" si="22"/>
        <v/>
      </c>
      <c r="AJ32" s="258" t="str">
        <f t="shared" si="3"/>
        <v/>
      </c>
      <c r="AK32" s="256" t="str">
        <f t="shared" si="23"/>
        <v/>
      </c>
      <c r="AL32" s="257" t="str">
        <f t="shared" si="4"/>
        <v/>
      </c>
      <c r="AM32" s="267" t="str">
        <f t="shared" si="5"/>
        <v/>
      </c>
      <c r="AN32" s="255" t="str">
        <f t="shared" si="6"/>
        <v/>
      </c>
      <c r="AO32" s="255" t="str">
        <f t="shared" si="24"/>
        <v/>
      </c>
    </row>
    <row r="33" spans="2:46" ht="30" customHeight="1">
      <c r="B33" s="326">
        <v>14</v>
      </c>
      <c r="C33" s="659"/>
      <c r="D33" s="659"/>
      <c r="E33" s="477"/>
      <c r="F33" s="478"/>
      <c r="G33" s="462" t="str">
        <f t="shared" si="0"/>
        <v/>
      </c>
      <c r="H33" s="164" t="str">
        <f t="shared" si="9"/>
        <v/>
      </c>
      <c r="I33" s="163"/>
      <c r="J33" s="326" t="str">
        <f t="shared" si="10"/>
        <v/>
      </c>
      <c r="K33" s="163"/>
      <c r="L33" s="163"/>
      <c r="M33" s="332"/>
      <c r="N33" s="274" t="str">
        <f t="shared" si="11"/>
        <v/>
      </c>
      <c r="O33" s="270"/>
      <c r="P33" s="270"/>
      <c r="Q33" s="270"/>
      <c r="S33" s="163" t="str">
        <f t="shared" si="12"/>
        <v/>
      </c>
      <c r="T33" s="271" t="str">
        <f t="shared" si="1"/>
        <v/>
      </c>
      <c r="U33" s="271" t="str">
        <f t="shared" si="2"/>
        <v/>
      </c>
      <c r="V33" s="271" t="str">
        <f t="shared" si="7"/>
        <v/>
      </c>
      <c r="W33" s="271" t="str">
        <f t="shared" si="25"/>
        <v/>
      </c>
      <c r="X33" s="271" t="str">
        <f t="shared" si="8"/>
        <v/>
      </c>
      <c r="Y33" s="256" t="str">
        <f t="shared" si="13"/>
        <v/>
      </c>
      <c r="Z33" s="257" t="str">
        <f t="shared" si="14"/>
        <v/>
      </c>
      <c r="AA33" s="255" t="str">
        <f t="shared" si="15"/>
        <v/>
      </c>
      <c r="AB33" s="256" t="str">
        <f t="shared" si="16"/>
        <v/>
      </c>
      <c r="AC33" s="257" t="str">
        <f t="shared" si="17"/>
        <v/>
      </c>
      <c r="AD33" s="259" t="str">
        <f t="shared" si="18"/>
        <v/>
      </c>
      <c r="AE33" s="261" t="str">
        <f t="shared" si="19"/>
        <v/>
      </c>
      <c r="AF33" s="261" t="str">
        <f t="shared" si="20"/>
        <v/>
      </c>
      <c r="AG33" s="269" t="str">
        <f t="shared" si="21"/>
        <v/>
      </c>
      <c r="AH33" s="255" t="str">
        <f t="shared" si="26"/>
        <v/>
      </c>
      <c r="AI33" s="318" t="str">
        <f t="shared" si="22"/>
        <v/>
      </c>
      <c r="AJ33" s="258" t="str">
        <f t="shared" si="3"/>
        <v/>
      </c>
      <c r="AK33" s="256" t="str">
        <f t="shared" si="23"/>
        <v/>
      </c>
      <c r="AL33" s="257" t="str">
        <f t="shared" si="4"/>
        <v/>
      </c>
      <c r="AM33" s="267" t="str">
        <f t="shared" si="5"/>
        <v/>
      </c>
      <c r="AN33" s="255" t="str">
        <f t="shared" si="6"/>
        <v/>
      </c>
      <c r="AO33" s="255" t="str">
        <f t="shared" si="24"/>
        <v/>
      </c>
    </row>
    <row r="34" spans="2:46" ht="30" customHeight="1">
      <c r="B34" s="326">
        <v>15</v>
      </c>
      <c r="C34" s="659"/>
      <c r="D34" s="659"/>
      <c r="E34" s="477"/>
      <c r="F34" s="478"/>
      <c r="G34" s="462" t="str">
        <f t="shared" si="0"/>
        <v/>
      </c>
      <c r="H34" s="164" t="str">
        <f t="shared" si="9"/>
        <v/>
      </c>
      <c r="I34" s="163"/>
      <c r="J34" s="326" t="str">
        <f t="shared" si="10"/>
        <v/>
      </c>
      <c r="K34" s="163"/>
      <c r="L34" s="163"/>
      <c r="M34" s="332"/>
      <c r="N34" s="274" t="str">
        <f t="shared" si="11"/>
        <v/>
      </c>
      <c r="O34" s="270"/>
      <c r="P34" s="270"/>
      <c r="Q34" s="270"/>
      <c r="S34" s="163" t="str">
        <f t="shared" si="12"/>
        <v/>
      </c>
      <c r="T34" s="163" t="str">
        <f t="shared" si="1"/>
        <v/>
      </c>
      <c r="U34" s="163" t="str">
        <f t="shared" si="2"/>
        <v/>
      </c>
      <c r="V34" s="163" t="str">
        <f t="shared" si="7"/>
        <v/>
      </c>
      <c r="W34" s="163" t="str">
        <f t="shared" si="25"/>
        <v/>
      </c>
      <c r="X34" s="163" t="str">
        <f t="shared" si="8"/>
        <v/>
      </c>
      <c r="Y34" s="256" t="str">
        <f t="shared" si="13"/>
        <v/>
      </c>
      <c r="Z34" s="257" t="str">
        <f t="shared" si="14"/>
        <v/>
      </c>
      <c r="AA34" s="255" t="str">
        <f t="shared" si="15"/>
        <v/>
      </c>
      <c r="AB34" s="256" t="str">
        <f t="shared" si="16"/>
        <v/>
      </c>
      <c r="AC34" s="257" t="str">
        <f t="shared" si="17"/>
        <v/>
      </c>
      <c r="AD34" s="259" t="str">
        <f t="shared" si="18"/>
        <v/>
      </c>
      <c r="AE34" s="261" t="str">
        <f t="shared" si="19"/>
        <v/>
      </c>
      <c r="AF34" s="261" t="str">
        <f t="shared" si="20"/>
        <v/>
      </c>
      <c r="AG34" s="269" t="str">
        <f t="shared" si="21"/>
        <v/>
      </c>
      <c r="AH34" s="255" t="str">
        <f t="shared" si="26"/>
        <v/>
      </c>
      <c r="AI34" s="318" t="str">
        <f t="shared" si="22"/>
        <v/>
      </c>
      <c r="AJ34" s="258" t="str">
        <f t="shared" si="3"/>
        <v/>
      </c>
      <c r="AK34" s="256" t="str">
        <f t="shared" si="23"/>
        <v/>
      </c>
      <c r="AL34" s="257" t="str">
        <f t="shared" si="4"/>
        <v/>
      </c>
      <c r="AM34" s="267" t="str">
        <f t="shared" si="5"/>
        <v/>
      </c>
      <c r="AN34" s="255" t="str">
        <f t="shared" si="6"/>
        <v/>
      </c>
      <c r="AO34" s="255" t="str">
        <f t="shared" si="24"/>
        <v/>
      </c>
    </row>
    <row r="35" spans="2:46" ht="30" customHeight="1">
      <c r="B35" s="326">
        <v>16</v>
      </c>
      <c r="C35" s="659"/>
      <c r="D35" s="659"/>
      <c r="E35" s="477"/>
      <c r="F35" s="478"/>
      <c r="G35" s="462" t="str">
        <f t="shared" si="0"/>
        <v/>
      </c>
      <c r="H35" s="164" t="str">
        <f t="shared" si="9"/>
        <v/>
      </c>
      <c r="I35" s="163"/>
      <c r="J35" s="326" t="str">
        <f t="shared" si="10"/>
        <v/>
      </c>
      <c r="K35" s="163"/>
      <c r="L35" s="163"/>
      <c r="M35" s="332"/>
      <c r="N35" s="274" t="str">
        <f t="shared" si="11"/>
        <v/>
      </c>
      <c r="O35" s="270"/>
      <c r="P35" s="270"/>
      <c r="Q35" s="270"/>
      <c r="S35" s="163" t="str">
        <f t="shared" si="12"/>
        <v/>
      </c>
      <c r="T35" s="163" t="str">
        <f t="shared" si="1"/>
        <v/>
      </c>
      <c r="U35" s="163" t="str">
        <f t="shared" si="2"/>
        <v/>
      </c>
      <c r="V35" s="163" t="str">
        <f t="shared" si="7"/>
        <v/>
      </c>
      <c r="W35" s="163" t="str">
        <f t="shared" si="25"/>
        <v/>
      </c>
      <c r="X35" s="163" t="str">
        <f>IF($I35="","",EDATE($I35,36)-1)</f>
        <v/>
      </c>
      <c r="Y35" s="256" t="str">
        <f t="shared" si="13"/>
        <v/>
      </c>
      <c r="Z35" s="257" t="str">
        <f t="shared" si="14"/>
        <v/>
      </c>
      <c r="AA35" s="255" t="str">
        <f t="shared" si="15"/>
        <v/>
      </c>
      <c r="AB35" s="256" t="str">
        <f t="shared" si="16"/>
        <v/>
      </c>
      <c r="AC35" s="257" t="str">
        <f t="shared" si="17"/>
        <v/>
      </c>
      <c r="AD35" s="259" t="str">
        <f t="shared" si="18"/>
        <v/>
      </c>
      <c r="AE35" s="261" t="str">
        <f t="shared" si="19"/>
        <v/>
      </c>
      <c r="AF35" s="261" t="str">
        <f t="shared" si="20"/>
        <v/>
      </c>
      <c r="AG35" s="269" t="str">
        <f t="shared" si="21"/>
        <v/>
      </c>
      <c r="AH35" s="255" t="str">
        <f t="shared" si="26"/>
        <v/>
      </c>
      <c r="AI35" s="318" t="str">
        <f t="shared" si="22"/>
        <v/>
      </c>
      <c r="AJ35" s="258" t="str">
        <f t="shared" si="3"/>
        <v/>
      </c>
      <c r="AK35" s="256" t="str">
        <f t="shared" si="23"/>
        <v/>
      </c>
      <c r="AL35" s="257" t="str">
        <f t="shared" si="4"/>
        <v/>
      </c>
      <c r="AM35" s="267" t="str">
        <f t="shared" si="5"/>
        <v/>
      </c>
      <c r="AN35" s="255" t="str">
        <f t="shared" si="6"/>
        <v/>
      </c>
      <c r="AO35" s="255" t="str">
        <f t="shared" si="24"/>
        <v/>
      </c>
    </row>
    <row r="36" spans="2:46" ht="30" customHeight="1">
      <c r="B36" s="326">
        <v>17</v>
      </c>
      <c r="C36" s="659"/>
      <c r="D36" s="659"/>
      <c r="E36" s="326"/>
      <c r="F36" s="419"/>
      <c r="G36" s="462" t="str">
        <f t="shared" si="0"/>
        <v/>
      </c>
      <c r="H36" s="164" t="str">
        <f t="shared" si="9"/>
        <v/>
      </c>
      <c r="I36" s="163"/>
      <c r="J36" s="326" t="str">
        <f t="shared" si="10"/>
        <v/>
      </c>
      <c r="K36" s="163"/>
      <c r="L36" s="163"/>
      <c r="M36" s="332"/>
      <c r="N36" s="274" t="str">
        <f t="shared" si="11"/>
        <v/>
      </c>
      <c r="O36" s="270"/>
      <c r="P36" s="270"/>
      <c r="Q36" s="270"/>
      <c r="S36" s="163" t="str">
        <f t="shared" si="12"/>
        <v/>
      </c>
      <c r="T36" s="163" t="str">
        <f t="shared" si="1"/>
        <v/>
      </c>
      <c r="U36" s="163" t="str">
        <f t="shared" si="2"/>
        <v/>
      </c>
      <c r="V36" s="163" t="str">
        <f t="shared" si="7"/>
        <v/>
      </c>
      <c r="W36" s="163" t="str">
        <f t="shared" si="25"/>
        <v/>
      </c>
      <c r="X36" s="163" t="str">
        <f t="shared" si="8"/>
        <v/>
      </c>
      <c r="Y36" s="256" t="str">
        <f t="shared" si="13"/>
        <v/>
      </c>
      <c r="Z36" s="257" t="str">
        <f t="shared" si="14"/>
        <v/>
      </c>
      <c r="AA36" s="255" t="str">
        <f t="shared" si="15"/>
        <v/>
      </c>
      <c r="AB36" s="256" t="str">
        <f t="shared" si="16"/>
        <v/>
      </c>
      <c r="AC36" s="257" t="str">
        <f t="shared" si="17"/>
        <v/>
      </c>
      <c r="AD36" s="259" t="str">
        <f t="shared" si="18"/>
        <v/>
      </c>
      <c r="AE36" s="261" t="str">
        <f t="shared" si="19"/>
        <v/>
      </c>
      <c r="AF36" s="261" t="str">
        <f t="shared" si="20"/>
        <v/>
      </c>
      <c r="AG36" s="269" t="str">
        <f t="shared" si="21"/>
        <v/>
      </c>
      <c r="AH36" s="255" t="str">
        <f t="shared" si="26"/>
        <v/>
      </c>
      <c r="AI36" s="318" t="str">
        <f t="shared" si="22"/>
        <v/>
      </c>
      <c r="AJ36" s="258" t="str">
        <f t="shared" si="3"/>
        <v/>
      </c>
      <c r="AK36" s="256" t="str">
        <f t="shared" si="23"/>
        <v/>
      </c>
      <c r="AL36" s="257" t="str">
        <f t="shared" si="4"/>
        <v/>
      </c>
      <c r="AM36" s="267" t="str">
        <f t="shared" si="5"/>
        <v/>
      </c>
      <c r="AN36" s="255" t="str">
        <f t="shared" si="6"/>
        <v/>
      </c>
      <c r="AO36" s="255" t="str">
        <f t="shared" si="24"/>
        <v/>
      </c>
    </row>
    <row r="37" spans="2:46" ht="30" customHeight="1">
      <c r="B37" s="326">
        <v>18</v>
      </c>
      <c r="C37" s="659"/>
      <c r="D37" s="659"/>
      <c r="E37" s="326"/>
      <c r="F37" s="419"/>
      <c r="G37" s="462" t="str">
        <f t="shared" si="0"/>
        <v/>
      </c>
      <c r="H37" s="164" t="str">
        <f t="shared" si="9"/>
        <v/>
      </c>
      <c r="I37" s="163"/>
      <c r="J37" s="326" t="str">
        <f t="shared" si="10"/>
        <v/>
      </c>
      <c r="K37" s="163"/>
      <c r="L37" s="163"/>
      <c r="M37" s="332"/>
      <c r="N37" s="274" t="str">
        <f t="shared" si="11"/>
        <v/>
      </c>
      <c r="O37" s="270"/>
      <c r="P37" s="270"/>
      <c r="Q37" s="270"/>
      <c r="S37" s="163" t="str">
        <f t="shared" si="12"/>
        <v/>
      </c>
      <c r="T37" s="163" t="str">
        <f t="shared" si="1"/>
        <v/>
      </c>
      <c r="U37" s="163" t="str">
        <f t="shared" si="2"/>
        <v/>
      </c>
      <c r="V37" s="163" t="str">
        <f t="shared" si="7"/>
        <v/>
      </c>
      <c r="W37" s="163" t="str">
        <f t="shared" si="25"/>
        <v/>
      </c>
      <c r="X37" s="163" t="str">
        <f t="shared" si="8"/>
        <v/>
      </c>
      <c r="Y37" s="256" t="str">
        <f t="shared" si="13"/>
        <v/>
      </c>
      <c r="Z37" s="257" t="str">
        <f t="shared" si="14"/>
        <v/>
      </c>
      <c r="AA37" s="255" t="str">
        <f t="shared" si="15"/>
        <v/>
      </c>
      <c r="AB37" s="256" t="str">
        <f t="shared" si="16"/>
        <v/>
      </c>
      <c r="AC37" s="257" t="str">
        <f t="shared" si="17"/>
        <v/>
      </c>
      <c r="AD37" s="259" t="str">
        <f t="shared" si="18"/>
        <v/>
      </c>
      <c r="AE37" s="261" t="str">
        <f t="shared" si="19"/>
        <v/>
      </c>
      <c r="AF37" s="261" t="str">
        <f t="shared" si="20"/>
        <v/>
      </c>
      <c r="AG37" s="269" t="str">
        <f t="shared" si="21"/>
        <v/>
      </c>
      <c r="AH37" s="255" t="str">
        <f t="shared" si="26"/>
        <v/>
      </c>
      <c r="AI37" s="318" t="str">
        <f t="shared" si="22"/>
        <v/>
      </c>
      <c r="AJ37" s="258" t="str">
        <f t="shared" si="3"/>
        <v/>
      </c>
      <c r="AK37" s="256" t="str">
        <f t="shared" si="23"/>
        <v/>
      </c>
      <c r="AL37" s="257" t="str">
        <f t="shared" si="4"/>
        <v/>
      </c>
      <c r="AM37" s="267" t="str">
        <f t="shared" si="5"/>
        <v/>
      </c>
      <c r="AN37" s="255" t="str">
        <f t="shared" si="6"/>
        <v/>
      </c>
      <c r="AO37" s="255" t="str">
        <f t="shared" si="24"/>
        <v/>
      </c>
    </row>
    <row r="38" spans="2:46" ht="30" customHeight="1">
      <c r="B38" s="326">
        <v>19</v>
      </c>
      <c r="C38" s="659"/>
      <c r="D38" s="659"/>
      <c r="E38" s="326"/>
      <c r="F38" s="419"/>
      <c r="G38" s="462" t="str">
        <f t="shared" si="0"/>
        <v/>
      </c>
      <c r="H38" s="164" t="str">
        <f t="shared" si="9"/>
        <v/>
      </c>
      <c r="I38" s="163"/>
      <c r="J38" s="326" t="str">
        <f t="shared" si="10"/>
        <v/>
      </c>
      <c r="K38" s="163"/>
      <c r="L38" s="163"/>
      <c r="M38" s="332"/>
      <c r="N38" s="274" t="str">
        <f t="shared" si="11"/>
        <v/>
      </c>
      <c r="O38" s="270"/>
      <c r="P38" s="270"/>
      <c r="Q38" s="270"/>
      <c r="S38" s="163" t="str">
        <f t="shared" si="12"/>
        <v/>
      </c>
      <c r="T38" s="163" t="str">
        <f t="shared" si="1"/>
        <v/>
      </c>
      <c r="U38" s="163" t="str">
        <f t="shared" si="2"/>
        <v/>
      </c>
      <c r="V38" s="163" t="str">
        <f t="shared" si="7"/>
        <v/>
      </c>
      <c r="W38" s="163" t="str">
        <f t="shared" si="25"/>
        <v/>
      </c>
      <c r="X38" s="163" t="str">
        <f t="shared" si="8"/>
        <v/>
      </c>
      <c r="Y38" s="256" t="str">
        <f t="shared" si="13"/>
        <v/>
      </c>
      <c r="Z38" s="257" t="str">
        <f t="shared" si="14"/>
        <v/>
      </c>
      <c r="AA38" s="255" t="str">
        <f t="shared" si="15"/>
        <v/>
      </c>
      <c r="AB38" s="256" t="str">
        <f t="shared" si="16"/>
        <v/>
      </c>
      <c r="AC38" s="257" t="str">
        <f t="shared" si="17"/>
        <v/>
      </c>
      <c r="AD38" s="259" t="str">
        <f t="shared" si="18"/>
        <v/>
      </c>
      <c r="AE38" s="261" t="str">
        <f t="shared" si="19"/>
        <v/>
      </c>
      <c r="AF38" s="261" t="str">
        <f t="shared" si="20"/>
        <v/>
      </c>
      <c r="AG38" s="269" t="str">
        <f t="shared" si="21"/>
        <v/>
      </c>
      <c r="AH38" s="255" t="str">
        <f t="shared" si="26"/>
        <v/>
      </c>
      <c r="AI38" s="318" t="str">
        <f t="shared" si="22"/>
        <v/>
      </c>
      <c r="AJ38" s="258" t="str">
        <f t="shared" si="3"/>
        <v/>
      </c>
      <c r="AK38" s="256" t="str">
        <f t="shared" si="23"/>
        <v/>
      </c>
      <c r="AL38" s="257" t="str">
        <f t="shared" si="4"/>
        <v/>
      </c>
      <c r="AM38" s="267" t="str">
        <f t="shared" si="5"/>
        <v/>
      </c>
      <c r="AN38" s="255" t="str">
        <f t="shared" si="6"/>
        <v/>
      </c>
      <c r="AO38" s="255" t="str">
        <f t="shared" si="24"/>
        <v/>
      </c>
    </row>
    <row r="39" spans="2:46" s="416" customFormat="1" ht="30" customHeight="1">
      <c r="B39" s="418">
        <v>20</v>
      </c>
      <c r="C39" s="659"/>
      <c r="D39" s="659"/>
      <c r="E39" s="418"/>
      <c r="F39" s="419"/>
      <c r="G39" s="462" t="str">
        <f t="shared" si="0"/>
        <v/>
      </c>
      <c r="H39" s="164" t="str">
        <f t="shared" si="9"/>
        <v/>
      </c>
      <c r="I39" s="163"/>
      <c r="J39" s="418" t="str">
        <f t="shared" ref="J39:J63" si="27">IF(I39="","",_xlfn.DAYS("R8.3.31",I39))</f>
        <v/>
      </c>
      <c r="K39" s="163"/>
      <c r="L39" s="163"/>
      <c r="M39" s="419"/>
      <c r="N39" s="274" t="str">
        <f t="shared" ref="N39:N63" si="28">IF(I39="","",IF(AND(K39="新規",I39&gt;=DATE(2024,12,17),I39&lt;=DATE(2026,3,31)),"○","×"))</f>
        <v/>
      </c>
      <c r="O39" s="270"/>
      <c r="P39" s="270"/>
      <c r="Q39" s="270"/>
      <c r="S39" s="163" t="str">
        <f t="shared" ref="S39:S63" si="29">IF(I39="","",I39)</f>
        <v/>
      </c>
      <c r="T39" s="163" t="str">
        <f t="shared" ref="T39:T63" si="30">IF(I39="","",EDATE(I39,12)-1)</f>
        <v/>
      </c>
      <c r="U39" s="163" t="str">
        <f t="shared" ref="U39:U63" si="31">IF(I39="","",EDATE(I39,12))</f>
        <v/>
      </c>
      <c r="V39" s="163" t="str">
        <f t="shared" ref="V39:V63" si="32">IF(I39="","",EDATE(I39,24)-1)</f>
        <v/>
      </c>
      <c r="W39" s="163" t="str">
        <f t="shared" ref="W39:W63" si="33">IF(I39="","",EDATE(I39,24))</f>
        <v/>
      </c>
      <c r="X39" s="163" t="str">
        <f t="shared" si="8"/>
        <v/>
      </c>
      <c r="Y39" s="256" t="str">
        <f t="shared" ref="Y39:Y63" si="34">IF(S39="","",IF(S39&gt;=DATE(2025,4,1),"〇","×"))</f>
        <v/>
      </c>
      <c r="Z39" s="257" t="str">
        <f t="shared" ref="Z39:Z63" si="35">IF(K39="","",IF(K39="既存","〇","×"))</f>
        <v/>
      </c>
      <c r="AA39" s="255" t="str">
        <f t="shared" ref="AA39:AA63" si="36">IF(Y39="","",IF(AND(Y39="〇",Z39="〇"),"◎",IF(AND(N39="○",Z39="×"),"国","×")))</f>
        <v/>
      </c>
      <c r="AB39" s="256" t="str">
        <f t="shared" ref="AB39:AB63" si="37">IF(U39="","",IF(U39&gt;=DATE(2025,4,1),"〇","×"))</f>
        <v/>
      </c>
      <c r="AC39" s="257" t="str">
        <f t="shared" ref="AC39:AC63" si="38">IF(U39="","",IF(U39&lt;=DATE(2026,3,31),"〇","×"))</f>
        <v/>
      </c>
      <c r="AD39" s="259" t="str">
        <f t="shared" ref="AD39:AD63" si="39">IF(I39="","",IF(AND(AB39="〇",AC39="〇"),"◎","×"))</f>
        <v/>
      </c>
      <c r="AE39" s="261" t="str">
        <f t="shared" ref="AE39:AE63" si="40">IF(V39="","",IF(V39&gt;=DATE(2025,4,1),"〇","×"))</f>
        <v/>
      </c>
      <c r="AF39" s="261" t="str">
        <f t="shared" ref="AF39:AF63" si="41">IF(V39="","",IF(V39&lt;=DATE(2026,3,31),"〇","×"))</f>
        <v/>
      </c>
      <c r="AG39" s="269" t="str">
        <f t="shared" ref="AG39:AG63" si="42">IF(I39="","",IF(AND(AE39="〇",AF39="〇"),"◎","×"))</f>
        <v/>
      </c>
      <c r="AH39" s="255" t="str">
        <f t="shared" ref="AH39:AH63" si="43">IF(O39="あり","国交付済",IF(P39="あり","交付済",IF(I39="","",IF(OR(AD39="◎",AG39="◎"),"◎","×"))))</f>
        <v/>
      </c>
      <c r="AI39" s="318" t="str">
        <f t="shared" ref="AI39:AI63" si="44">_xlfn.IFS(AND(AH39="◎",Z39="×"),"◎新",AND(AH39="◎",Z39="〇"),"◎既存",NOT(AH39="◎"),"")</f>
        <v/>
      </c>
      <c r="AJ39" s="258" t="str">
        <f t="shared" ref="AJ39:AJ63" si="45">IF(X39="","",IF(X39&gt;=DATE(2025,4,1),"〇","×"))</f>
        <v/>
      </c>
      <c r="AK39" s="256" t="str">
        <f t="shared" ref="AK39:AK63" si="46">IF(X39="","",IF(X39&lt;=DATE(2026,3,31),"〇","×"))</f>
        <v/>
      </c>
      <c r="AL39" s="257" t="str">
        <f t="shared" ref="AL39:AL63" si="47">IF(V39="","",IF(AND(AJ39="〇",AK39="〇"),"◎","×"))</f>
        <v/>
      </c>
      <c r="AM39" s="267" t="str">
        <f t="shared" ref="AM39:AM63" si="48">IF(L39="","",IF(L39="多年生","〇","×"))</f>
        <v/>
      </c>
      <c r="AN39" s="255" t="str">
        <f t="shared" si="6"/>
        <v/>
      </c>
      <c r="AO39" s="255" t="str">
        <f t="shared" ref="AO39:AO63" si="49">_xlfn.IFS(AND(AN39="◎",Z39="×"),"◎新",AND(AN39="◎",Z39="〇"),"◎既存",NOT(AN39="◎"),"")</f>
        <v/>
      </c>
      <c r="AT39" s="417"/>
    </row>
    <row r="40" spans="2:46" s="416" customFormat="1" ht="30" customHeight="1">
      <c r="B40" s="418">
        <v>21</v>
      </c>
      <c r="C40" s="659"/>
      <c r="D40" s="659"/>
      <c r="E40" s="418"/>
      <c r="F40" s="419"/>
      <c r="G40" s="462" t="str">
        <f t="shared" si="0"/>
        <v/>
      </c>
      <c r="H40" s="164" t="str">
        <f t="shared" si="9"/>
        <v/>
      </c>
      <c r="I40" s="163"/>
      <c r="J40" s="418" t="str">
        <f t="shared" si="27"/>
        <v/>
      </c>
      <c r="K40" s="163"/>
      <c r="L40" s="163"/>
      <c r="M40" s="419"/>
      <c r="N40" s="274" t="str">
        <f t="shared" si="28"/>
        <v/>
      </c>
      <c r="O40" s="270"/>
      <c r="P40" s="270"/>
      <c r="Q40" s="270"/>
      <c r="S40" s="163" t="str">
        <f t="shared" si="29"/>
        <v/>
      </c>
      <c r="T40" s="163" t="str">
        <f t="shared" si="30"/>
        <v/>
      </c>
      <c r="U40" s="163" t="str">
        <f t="shared" si="31"/>
        <v/>
      </c>
      <c r="V40" s="163" t="str">
        <f t="shared" si="32"/>
        <v/>
      </c>
      <c r="W40" s="163" t="str">
        <f t="shared" si="33"/>
        <v/>
      </c>
      <c r="X40" s="163" t="str">
        <f t="shared" si="8"/>
        <v/>
      </c>
      <c r="Y40" s="256" t="str">
        <f t="shared" si="34"/>
        <v/>
      </c>
      <c r="Z40" s="257" t="str">
        <f t="shared" si="35"/>
        <v/>
      </c>
      <c r="AA40" s="255" t="str">
        <f t="shared" si="36"/>
        <v/>
      </c>
      <c r="AB40" s="256" t="str">
        <f t="shared" si="37"/>
        <v/>
      </c>
      <c r="AC40" s="257" t="str">
        <f t="shared" si="38"/>
        <v/>
      </c>
      <c r="AD40" s="259" t="str">
        <f t="shared" si="39"/>
        <v/>
      </c>
      <c r="AE40" s="261" t="str">
        <f t="shared" si="40"/>
        <v/>
      </c>
      <c r="AF40" s="261" t="str">
        <f t="shared" si="41"/>
        <v/>
      </c>
      <c r="AG40" s="269" t="str">
        <f t="shared" si="42"/>
        <v/>
      </c>
      <c r="AH40" s="255" t="str">
        <f t="shared" si="43"/>
        <v/>
      </c>
      <c r="AI40" s="318" t="str">
        <f t="shared" si="44"/>
        <v/>
      </c>
      <c r="AJ40" s="258" t="str">
        <f t="shared" si="45"/>
        <v/>
      </c>
      <c r="AK40" s="256" t="str">
        <f t="shared" si="46"/>
        <v/>
      </c>
      <c r="AL40" s="257" t="str">
        <f t="shared" si="47"/>
        <v/>
      </c>
      <c r="AM40" s="267" t="str">
        <f t="shared" si="48"/>
        <v/>
      </c>
      <c r="AN40" s="255" t="str">
        <f t="shared" si="6"/>
        <v/>
      </c>
      <c r="AO40" s="255" t="str">
        <f t="shared" si="49"/>
        <v/>
      </c>
      <c r="AT40" s="417"/>
    </row>
    <row r="41" spans="2:46" s="416" customFormat="1" ht="30" customHeight="1">
      <c r="B41" s="418">
        <v>22</v>
      </c>
      <c r="C41" s="659"/>
      <c r="D41" s="659"/>
      <c r="E41" s="418"/>
      <c r="F41" s="419"/>
      <c r="G41" s="462" t="str">
        <f t="shared" si="0"/>
        <v/>
      </c>
      <c r="H41" s="164" t="str">
        <f t="shared" si="9"/>
        <v/>
      </c>
      <c r="I41" s="163"/>
      <c r="J41" s="418" t="str">
        <f t="shared" si="27"/>
        <v/>
      </c>
      <c r="K41" s="163"/>
      <c r="L41" s="163"/>
      <c r="M41" s="419"/>
      <c r="N41" s="274" t="str">
        <f t="shared" si="28"/>
        <v/>
      </c>
      <c r="O41" s="270"/>
      <c r="P41" s="270"/>
      <c r="Q41" s="270"/>
      <c r="S41" s="163" t="str">
        <f t="shared" si="29"/>
        <v/>
      </c>
      <c r="T41" s="163" t="str">
        <f t="shared" si="30"/>
        <v/>
      </c>
      <c r="U41" s="163" t="str">
        <f t="shared" si="31"/>
        <v/>
      </c>
      <c r="V41" s="163" t="str">
        <f t="shared" si="32"/>
        <v/>
      </c>
      <c r="W41" s="163" t="str">
        <f t="shared" si="33"/>
        <v/>
      </c>
      <c r="X41" s="163" t="str">
        <f t="shared" si="8"/>
        <v/>
      </c>
      <c r="Y41" s="256" t="str">
        <f t="shared" si="34"/>
        <v/>
      </c>
      <c r="Z41" s="257" t="str">
        <f t="shared" si="35"/>
        <v/>
      </c>
      <c r="AA41" s="255" t="str">
        <f t="shared" si="36"/>
        <v/>
      </c>
      <c r="AB41" s="256" t="str">
        <f t="shared" si="37"/>
        <v/>
      </c>
      <c r="AC41" s="257" t="str">
        <f t="shared" si="38"/>
        <v/>
      </c>
      <c r="AD41" s="259" t="str">
        <f t="shared" si="39"/>
        <v/>
      </c>
      <c r="AE41" s="261" t="str">
        <f t="shared" si="40"/>
        <v/>
      </c>
      <c r="AF41" s="261" t="str">
        <f t="shared" si="41"/>
        <v/>
      </c>
      <c r="AG41" s="269" t="str">
        <f t="shared" si="42"/>
        <v/>
      </c>
      <c r="AH41" s="255" t="str">
        <f t="shared" si="43"/>
        <v/>
      </c>
      <c r="AI41" s="318" t="str">
        <f t="shared" si="44"/>
        <v/>
      </c>
      <c r="AJ41" s="258" t="str">
        <f t="shared" si="45"/>
        <v/>
      </c>
      <c r="AK41" s="256" t="str">
        <f t="shared" si="46"/>
        <v/>
      </c>
      <c r="AL41" s="257" t="str">
        <f t="shared" si="47"/>
        <v/>
      </c>
      <c r="AM41" s="267" t="str">
        <f t="shared" si="48"/>
        <v/>
      </c>
      <c r="AN41" s="255" t="str">
        <f t="shared" si="6"/>
        <v/>
      </c>
      <c r="AO41" s="255" t="str">
        <f t="shared" si="49"/>
        <v/>
      </c>
      <c r="AT41" s="417"/>
    </row>
    <row r="42" spans="2:46" s="416" customFormat="1" ht="30" customHeight="1">
      <c r="B42" s="418">
        <v>23</v>
      </c>
      <c r="C42" s="659"/>
      <c r="D42" s="659"/>
      <c r="E42" s="418"/>
      <c r="F42" s="419"/>
      <c r="G42" s="462" t="str">
        <f t="shared" si="0"/>
        <v/>
      </c>
      <c r="H42" s="164" t="str">
        <f t="shared" si="9"/>
        <v/>
      </c>
      <c r="I42" s="163"/>
      <c r="J42" s="418" t="str">
        <f t="shared" si="27"/>
        <v/>
      </c>
      <c r="K42" s="163"/>
      <c r="L42" s="163"/>
      <c r="M42" s="419"/>
      <c r="N42" s="274" t="str">
        <f t="shared" si="28"/>
        <v/>
      </c>
      <c r="O42" s="270"/>
      <c r="P42" s="270"/>
      <c r="Q42" s="270"/>
      <c r="S42" s="163" t="str">
        <f t="shared" si="29"/>
        <v/>
      </c>
      <c r="T42" s="163" t="str">
        <f t="shared" si="30"/>
        <v/>
      </c>
      <c r="U42" s="163" t="str">
        <f t="shared" si="31"/>
        <v/>
      </c>
      <c r="V42" s="163" t="str">
        <f t="shared" si="32"/>
        <v/>
      </c>
      <c r="W42" s="163" t="str">
        <f t="shared" si="33"/>
        <v/>
      </c>
      <c r="X42" s="163" t="str">
        <f t="shared" si="8"/>
        <v/>
      </c>
      <c r="Y42" s="256" t="str">
        <f t="shared" si="34"/>
        <v/>
      </c>
      <c r="Z42" s="257" t="str">
        <f t="shared" si="35"/>
        <v/>
      </c>
      <c r="AA42" s="255" t="str">
        <f t="shared" si="36"/>
        <v/>
      </c>
      <c r="AB42" s="256" t="str">
        <f t="shared" si="37"/>
        <v/>
      </c>
      <c r="AC42" s="257" t="str">
        <f t="shared" si="38"/>
        <v/>
      </c>
      <c r="AD42" s="259" t="str">
        <f t="shared" si="39"/>
        <v/>
      </c>
      <c r="AE42" s="261" t="str">
        <f t="shared" si="40"/>
        <v/>
      </c>
      <c r="AF42" s="261" t="str">
        <f t="shared" si="41"/>
        <v/>
      </c>
      <c r="AG42" s="269" t="str">
        <f t="shared" si="42"/>
        <v/>
      </c>
      <c r="AH42" s="255" t="str">
        <f t="shared" si="43"/>
        <v/>
      </c>
      <c r="AI42" s="318" t="str">
        <f t="shared" si="44"/>
        <v/>
      </c>
      <c r="AJ42" s="258" t="str">
        <f t="shared" si="45"/>
        <v/>
      </c>
      <c r="AK42" s="256" t="str">
        <f t="shared" si="46"/>
        <v/>
      </c>
      <c r="AL42" s="257" t="str">
        <f t="shared" si="47"/>
        <v/>
      </c>
      <c r="AM42" s="267" t="str">
        <f t="shared" si="48"/>
        <v/>
      </c>
      <c r="AN42" s="255" t="str">
        <f t="shared" si="6"/>
        <v/>
      </c>
      <c r="AO42" s="255" t="str">
        <f t="shared" si="49"/>
        <v/>
      </c>
      <c r="AT42" s="417"/>
    </row>
    <row r="43" spans="2:46" s="416" customFormat="1" ht="30" customHeight="1">
      <c r="B43" s="418">
        <v>24</v>
      </c>
      <c r="C43" s="659"/>
      <c r="D43" s="659"/>
      <c r="E43" s="418"/>
      <c r="F43" s="419"/>
      <c r="G43" s="462" t="str">
        <f t="shared" si="0"/>
        <v/>
      </c>
      <c r="H43" s="164" t="str">
        <f t="shared" si="9"/>
        <v/>
      </c>
      <c r="I43" s="163"/>
      <c r="J43" s="418" t="str">
        <f t="shared" si="27"/>
        <v/>
      </c>
      <c r="K43" s="163"/>
      <c r="L43" s="163"/>
      <c r="M43" s="419"/>
      <c r="N43" s="274" t="str">
        <f t="shared" si="28"/>
        <v/>
      </c>
      <c r="O43" s="270"/>
      <c r="P43" s="270"/>
      <c r="Q43" s="270"/>
      <c r="S43" s="163" t="str">
        <f t="shared" si="29"/>
        <v/>
      </c>
      <c r="T43" s="163" t="str">
        <f t="shared" si="30"/>
        <v/>
      </c>
      <c r="U43" s="163" t="str">
        <f t="shared" si="31"/>
        <v/>
      </c>
      <c r="V43" s="163" t="str">
        <f t="shared" si="32"/>
        <v/>
      </c>
      <c r="W43" s="163" t="str">
        <f t="shared" si="33"/>
        <v/>
      </c>
      <c r="X43" s="163" t="str">
        <f t="shared" si="8"/>
        <v/>
      </c>
      <c r="Y43" s="256" t="str">
        <f t="shared" si="34"/>
        <v/>
      </c>
      <c r="Z43" s="257" t="str">
        <f t="shared" si="35"/>
        <v/>
      </c>
      <c r="AA43" s="255" t="str">
        <f t="shared" si="36"/>
        <v/>
      </c>
      <c r="AB43" s="256" t="str">
        <f t="shared" si="37"/>
        <v/>
      </c>
      <c r="AC43" s="257" t="str">
        <f t="shared" si="38"/>
        <v/>
      </c>
      <c r="AD43" s="259" t="str">
        <f t="shared" si="39"/>
        <v/>
      </c>
      <c r="AE43" s="261" t="str">
        <f t="shared" si="40"/>
        <v/>
      </c>
      <c r="AF43" s="261" t="str">
        <f t="shared" si="41"/>
        <v/>
      </c>
      <c r="AG43" s="269" t="str">
        <f t="shared" si="42"/>
        <v/>
      </c>
      <c r="AH43" s="255" t="str">
        <f t="shared" si="43"/>
        <v/>
      </c>
      <c r="AI43" s="318" t="str">
        <f t="shared" si="44"/>
        <v/>
      </c>
      <c r="AJ43" s="258" t="str">
        <f t="shared" si="45"/>
        <v/>
      </c>
      <c r="AK43" s="256" t="str">
        <f t="shared" si="46"/>
        <v/>
      </c>
      <c r="AL43" s="257" t="str">
        <f t="shared" si="47"/>
        <v/>
      </c>
      <c r="AM43" s="267" t="str">
        <f t="shared" si="48"/>
        <v/>
      </c>
      <c r="AN43" s="255" t="str">
        <f t="shared" si="6"/>
        <v/>
      </c>
      <c r="AO43" s="255" t="str">
        <f t="shared" si="49"/>
        <v/>
      </c>
      <c r="AT43" s="417"/>
    </row>
    <row r="44" spans="2:46" s="416" customFormat="1" ht="30" customHeight="1">
      <c r="B44" s="418">
        <v>25</v>
      </c>
      <c r="C44" s="659"/>
      <c r="D44" s="659"/>
      <c r="E44" s="418"/>
      <c r="F44" s="419"/>
      <c r="G44" s="462" t="str">
        <f t="shared" si="0"/>
        <v/>
      </c>
      <c r="H44" s="164" t="str">
        <f t="shared" si="9"/>
        <v/>
      </c>
      <c r="I44" s="163"/>
      <c r="J44" s="418" t="str">
        <f t="shared" si="27"/>
        <v/>
      </c>
      <c r="K44" s="163"/>
      <c r="L44" s="163"/>
      <c r="M44" s="419"/>
      <c r="N44" s="274" t="str">
        <f t="shared" si="28"/>
        <v/>
      </c>
      <c r="O44" s="270"/>
      <c r="P44" s="270"/>
      <c r="Q44" s="270"/>
      <c r="S44" s="163" t="str">
        <f t="shared" si="29"/>
        <v/>
      </c>
      <c r="T44" s="163" t="str">
        <f t="shared" si="30"/>
        <v/>
      </c>
      <c r="U44" s="163" t="str">
        <f t="shared" si="31"/>
        <v/>
      </c>
      <c r="V44" s="163" t="str">
        <f t="shared" si="32"/>
        <v/>
      </c>
      <c r="W44" s="163" t="str">
        <f t="shared" si="33"/>
        <v/>
      </c>
      <c r="X44" s="163" t="str">
        <f t="shared" si="8"/>
        <v/>
      </c>
      <c r="Y44" s="256" t="str">
        <f t="shared" si="34"/>
        <v/>
      </c>
      <c r="Z44" s="257" t="str">
        <f t="shared" si="35"/>
        <v/>
      </c>
      <c r="AA44" s="255" t="str">
        <f t="shared" si="36"/>
        <v/>
      </c>
      <c r="AB44" s="256" t="str">
        <f t="shared" si="37"/>
        <v/>
      </c>
      <c r="AC44" s="257" t="str">
        <f t="shared" si="38"/>
        <v/>
      </c>
      <c r="AD44" s="259" t="str">
        <f t="shared" si="39"/>
        <v/>
      </c>
      <c r="AE44" s="261" t="str">
        <f t="shared" si="40"/>
        <v/>
      </c>
      <c r="AF44" s="261" t="str">
        <f t="shared" si="41"/>
        <v/>
      </c>
      <c r="AG44" s="269" t="str">
        <f t="shared" si="42"/>
        <v/>
      </c>
      <c r="AH44" s="255" t="str">
        <f t="shared" si="43"/>
        <v/>
      </c>
      <c r="AI44" s="318" t="str">
        <f t="shared" si="44"/>
        <v/>
      </c>
      <c r="AJ44" s="258" t="str">
        <f t="shared" si="45"/>
        <v/>
      </c>
      <c r="AK44" s="256" t="str">
        <f t="shared" si="46"/>
        <v/>
      </c>
      <c r="AL44" s="257" t="str">
        <f t="shared" si="47"/>
        <v/>
      </c>
      <c r="AM44" s="267" t="str">
        <f t="shared" si="48"/>
        <v/>
      </c>
      <c r="AN44" s="255" t="str">
        <f t="shared" si="6"/>
        <v/>
      </c>
      <c r="AO44" s="255" t="str">
        <f t="shared" si="49"/>
        <v/>
      </c>
      <c r="AT44" s="417"/>
    </row>
    <row r="45" spans="2:46" s="416" customFormat="1" ht="30" customHeight="1">
      <c r="B45" s="418">
        <v>26</v>
      </c>
      <c r="C45" s="659"/>
      <c r="D45" s="659"/>
      <c r="E45" s="418"/>
      <c r="F45" s="419"/>
      <c r="G45" s="462" t="str">
        <f t="shared" si="0"/>
        <v/>
      </c>
      <c r="H45" s="164" t="str">
        <f t="shared" si="9"/>
        <v/>
      </c>
      <c r="I45" s="163"/>
      <c r="J45" s="418" t="str">
        <f t="shared" si="27"/>
        <v/>
      </c>
      <c r="K45" s="163"/>
      <c r="L45" s="163"/>
      <c r="M45" s="419"/>
      <c r="N45" s="274" t="str">
        <f t="shared" si="28"/>
        <v/>
      </c>
      <c r="O45" s="270"/>
      <c r="P45" s="270"/>
      <c r="Q45" s="270"/>
      <c r="S45" s="163" t="str">
        <f t="shared" si="29"/>
        <v/>
      </c>
      <c r="T45" s="163" t="str">
        <f t="shared" si="30"/>
        <v/>
      </c>
      <c r="U45" s="163" t="str">
        <f t="shared" si="31"/>
        <v/>
      </c>
      <c r="V45" s="163" t="str">
        <f t="shared" si="32"/>
        <v/>
      </c>
      <c r="W45" s="163" t="str">
        <f t="shared" si="33"/>
        <v/>
      </c>
      <c r="X45" s="163" t="str">
        <f t="shared" si="8"/>
        <v/>
      </c>
      <c r="Y45" s="256" t="str">
        <f t="shared" si="34"/>
        <v/>
      </c>
      <c r="Z45" s="257" t="str">
        <f t="shared" si="35"/>
        <v/>
      </c>
      <c r="AA45" s="255" t="str">
        <f t="shared" si="36"/>
        <v/>
      </c>
      <c r="AB45" s="256" t="str">
        <f t="shared" si="37"/>
        <v/>
      </c>
      <c r="AC45" s="257" t="str">
        <f t="shared" si="38"/>
        <v/>
      </c>
      <c r="AD45" s="259" t="str">
        <f t="shared" si="39"/>
        <v/>
      </c>
      <c r="AE45" s="261" t="str">
        <f t="shared" si="40"/>
        <v/>
      </c>
      <c r="AF45" s="261" t="str">
        <f t="shared" si="41"/>
        <v/>
      </c>
      <c r="AG45" s="269" t="str">
        <f t="shared" si="42"/>
        <v/>
      </c>
      <c r="AH45" s="255" t="str">
        <f t="shared" si="43"/>
        <v/>
      </c>
      <c r="AI45" s="318" t="str">
        <f t="shared" si="44"/>
        <v/>
      </c>
      <c r="AJ45" s="258" t="str">
        <f t="shared" si="45"/>
        <v/>
      </c>
      <c r="AK45" s="256" t="str">
        <f t="shared" si="46"/>
        <v/>
      </c>
      <c r="AL45" s="257" t="str">
        <f t="shared" si="47"/>
        <v/>
      </c>
      <c r="AM45" s="267" t="str">
        <f t="shared" si="48"/>
        <v/>
      </c>
      <c r="AN45" s="255" t="str">
        <f t="shared" si="6"/>
        <v/>
      </c>
      <c r="AO45" s="255" t="str">
        <f t="shared" si="49"/>
        <v/>
      </c>
      <c r="AT45" s="417"/>
    </row>
    <row r="46" spans="2:46" s="416" customFormat="1" ht="30" customHeight="1">
      <c r="B46" s="418">
        <v>27</v>
      </c>
      <c r="C46" s="659"/>
      <c r="D46" s="659"/>
      <c r="E46" s="418"/>
      <c r="F46" s="419"/>
      <c r="G46" s="462" t="str">
        <f t="shared" si="0"/>
        <v/>
      </c>
      <c r="H46" s="164" t="str">
        <f t="shared" si="9"/>
        <v/>
      </c>
      <c r="I46" s="163"/>
      <c r="J46" s="418" t="str">
        <f t="shared" si="27"/>
        <v/>
      </c>
      <c r="K46" s="163"/>
      <c r="L46" s="163"/>
      <c r="M46" s="419"/>
      <c r="N46" s="274" t="str">
        <f t="shared" si="28"/>
        <v/>
      </c>
      <c r="O46" s="270"/>
      <c r="P46" s="270"/>
      <c r="Q46" s="270"/>
      <c r="S46" s="163" t="str">
        <f t="shared" si="29"/>
        <v/>
      </c>
      <c r="T46" s="163" t="str">
        <f t="shared" si="30"/>
        <v/>
      </c>
      <c r="U46" s="163" t="str">
        <f t="shared" si="31"/>
        <v/>
      </c>
      <c r="V46" s="163" t="str">
        <f t="shared" si="32"/>
        <v/>
      </c>
      <c r="W46" s="163" t="str">
        <f t="shared" si="33"/>
        <v/>
      </c>
      <c r="X46" s="163" t="str">
        <f t="shared" si="8"/>
        <v/>
      </c>
      <c r="Y46" s="256" t="str">
        <f t="shared" si="34"/>
        <v/>
      </c>
      <c r="Z46" s="257" t="str">
        <f t="shared" si="35"/>
        <v/>
      </c>
      <c r="AA46" s="255" t="str">
        <f t="shared" si="36"/>
        <v/>
      </c>
      <c r="AB46" s="256" t="str">
        <f t="shared" si="37"/>
        <v/>
      </c>
      <c r="AC46" s="257" t="str">
        <f t="shared" si="38"/>
        <v/>
      </c>
      <c r="AD46" s="259" t="str">
        <f t="shared" si="39"/>
        <v/>
      </c>
      <c r="AE46" s="261" t="str">
        <f t="shared" si="40"/>
        <v/>
      </c>
      <c r="AF46" s="261" t="str">
        <f t="shared" si="41"/>
        <v/>
      </c>
      <c r="AG46" s="269" t="str">
        <f t="shared" si="42"/>
        <v/>
      </c>
      <c r="AH46" s="255" t="str">
        <f t="shared" si="43"/>
        <v/>
      </c>
      <c r="AI46" s="318" t="str">
        <f t="shared" si="44"/>
        <v/>
      </c>
      <c r="AJ46" s="258" t="str">
        <f t="shared" si="45"/>
        <v/>
      </c>
      <c r="AK46" s="256" t="str">
        <f t="shared" si="46"/>
        <v/>
      </c>
      <c r="AL46" s="257" t="str">
        <f t="shared" si="47"/>
        <v/>
      </c>
      <c r="AM46" s="267" t="str">
        <f t="shared" si="48"/>
        <v/>
      </c>
      <c r="AN46" s="255" t="str">
        <f t="shared" si="6"/>
        <v/>
      </c>
      <c r="AO46" s="255" t="str">
        <f t="shared" si="49"/>
        <v/>
      </c>
      <c r="AT46" s="417"/>
    </row>
    <row r="47" spans="2:46" s="416" customFormat="1" ht="30" customHeight="1">
      <c r="B47" s="418">
        <v>28</v>
      </c>
      <c r="C47" s="659"/>
      <c r="D47" s="659"/>
      <c r="E47" s="418"/>
      <c r="F47" s="419"/>
      <c r="G47" s="462" t="str">
        <f t="shared" si="0"/>
        <v/>
      </c>
      <c r="H47" s="164" t="str">
        <f t="shared" si="9"/>
        <v/>
      </c>
      <c r="I47" s="163"/>
      <c r="J47" s="418" t="str">
        <f t="shared" si="27"/>
        <v/>
      </c>
      <c r="K47" s="163"/>
      <c r="L47" s="163"/>
      <c r="M47" s="419"/>
      <c r="N47" s="274" t="str">
        <f t="shared" si="28"/>
        <v/>
      </c>
      <c r="O47" s="270"/>
      <c r="P47" s="270"/>
      <c r="Q47" s="270"/>
      <c r="S47" s="163" t="str">
        <f t="shared" si="29"/>
        <v/>
      </c>
      <c r="T47" s="163" t="str">
        <f t="shared" si="30"/>
        <v/>
      </c>
      <c r="U47" s="163" t="str">
        <f t="shared" si="31"/>
        <v/>
      </c>
      <c r="V47" s="163" t="str">
        <f t="shared" si="32"/>
        <v/>
      </c>
      <c r="W47" s="163" t="str">
        <f t="shared" si="33"/>
        <v/>
      </c>
      <c r="X47" s="163" t="str">
        <f t="shared" si="8"/>
        <v/>
      </c>
      <c r="Y47" s="256" t="str">
        <f t="shared" si="34"/>
        <v/>
      </c>
      <c r="Z47" s="257" t="str">
        <f t="shared" si="35"/>
        <v/>
      </c>
      <c r="AA47" s="255" t="str">
        <f t="shared" si="36"/>
        <v/>
      </c>
      <c r="AB47" s="256" t="str">
        <f t="shared" si="37"/>
        <v/>
      </c>
      <c r="AC47" s="257" t="str">
        <f t="shared" si="38"/>
        <v/>
      </c>
      <c r="AD47" s="259" t="str">
        <f t="shared" si="39"/>
        <v/>
      </c>
      <c r="AE47" s="261" t="str">
        <f t="shared" si="40"/>
        <v/>
      </c>
      <c r="AF47" s="261" t="str">
        <f t="shared" si="41"/>
        <v/>
      </c>
      <c r="AG47" s="269" t="str">
        <f t="shared" si="42"/>
        <v/>
      </c>
      <c r="AH47" s="255" t="str">
        <f t="shared" si="43"/>
        <v/>
      </c>
      <c r="AI47" s="318" t="str">
        <f t="shared" si="44"/>
        <v/>
      </c>
      <c r="AJ47" s="258" t="str">
        <f t="shared" si="45"/>
        <v/>
      </c>
      <c r="AK47" s="256" t="str">
        <f t="shared" si="46"/>
        <v/>
      </c>
      <c r="AL47" s="257" t="str">
        <f t="shared" si="47"/>
        <v/>
      </c>
      <c r="AM47" s="267" t="str">
        <f t="shared" si="48"/>
        <v/>
      </c>
      <c r="AN47" s="255" t="str">
        <f t="shared" si="6"/>
        <v/>
      </c>
      <c r="AO47" s="255" t="str">
        <f t="shared" si="49"/>
        <v/>
      </c>
      <c r="AT47" s="417"/>
    </row>
    <row r="48" spans="2:46" s="416" customFormat="1" ht="30" customHeight="1">
      <c r="B48" s="418">
        <v>29</v>
      </c>
      <c r="C48" s="659"/>
      <c r="D48" s="659"/>
      <c r="E48" s="418"/>
      <c r="F48" s="419"/>
      <c r="G48" s="462" t="str">
        <f t="shared" si="0"/>
        <v/>
      </c>
      <c r="H48" s="164" t="str">
        <f t="shared" si="9"/>
        <v/>
      </c>
      <c r="I48" s="163"/>
      <c r="J48" s="418" t="str">
        <f t="shared" si="27"/>
        <v/>
      </c>
      <c r="K48" s="163"/>
      <c r="L48" s="163"/>
      <c r="M48" s="419"/>
      <c r="N48" s="274" t="str">
        <f t="shared" si="28"/>
        <v/>
      </c>
      <c r="O48" s="270"/>
      <c r="P48" s="270"/>
      <c r="Q48" s="270"/>
      <c r="S48" s="163" t="str">
        <f t="shared" si="29"/>
        <v/>
      </c>
      <c r="T48" s="163" t="str">
        <f t="shared" si="30"/>
        <v/>
      </c>
      <c r="U48" s="163" t="str">
        <f t="shared" si="31"/>
        <v/>
      </c>
      <c r="V48" s="163" t="str">
        <f t="shared" si="32"/>
        <v/>
      </c>
      <c r="W48" s="163" t="str">
        <f t="shared" si="33"/>
        <v/>
      </c>
      <c r="X48" s="163" t="str">
        <f t="shared" si="8"/>
        <v/>
      </c>
      <c r="Y48" s="256" t="str">
        <f t="shared" si="34"/>
        <v/>
      </c>
      <c r="Z48" s="257" t="str">
        <f t="shared" si="35"/>
        <v/>
      </c>
      <c r="AA48" s="255" t="str">
        <f t="shared" si="36"/>
        <v/>
      </c>
      <c r="AB48" s="256" t="str">
        <f t="shared" si="37"/>
        <v/>
      </c>
      <c r="AC48" s="257" t="str">
        <f t="shared" si="38"/>
        <v/>
      </c>
      <c r="AD48" s="259" t="str">
        <f t="shared" si="39"/>
        <v/>
      </c>
      <c r="AE48" s="261" t="str">
        <f t="shared" si="40"/>
        <v/>
      </c>
      <c r="AF48" s="261" t="str">
        <f t="shared" si="41"/>
        <v/>
      </c>
      <c r="AG48" s="269" t="str">
        <f t="shared" si="42"/>
        <v/>
      </c>
      <c r="AH48" s="255" t="str">
        <f t="shared" si="43"/>
        <v/>
      </c>
      <c r="AI48" s="318" t="str">
        <f t="shared" si="44"/>
        <v/>
      </c>
      <c r="AJ48" s="258" t="str">
        <f t="shared" si="45"/>
        <v/>
      </c>
      <c r="AK48" s="256" t="str">
        <f t="shared" si="46"/>
        <v/>
      </c>
      <c r="AL48" s="257" t="str">
        <f t="shared" si="47"/>
        <v/>
      </c>
      <c r="AM48" s="267" t="str">
        <f t="shared" si="48"/>
        <v/>
      </c>
      <c r="AN48" s="255" t="str">
        <f t="shared" si="6"/>
        <v/>
      </c>
      <c r="AO48" s="255" t="str">
        <f t="shared" si="49"/>
        <v/>
      </c>
      <c r="AT48" s="417"/>
    </row>
    <row r="49" spans="2:46" s="416" customFormat="1" ht="30" customHeight="1">
      <c r="B49" s="418">
        <v>30</v>
      </c>
      <c r="C49" s="659"/>
      <c r="D49" s="659"/>
      <c r="E49" s="418"/>
      <c r="F49" s="419"/>
      <c r="G49" s="462" t="str">
        <f t="shared" si="0"/>
        <v/>
      </c>
      <c r="H49" s="164" t="str">
        <f t="shared" si="9"/>
        <v/>
      </c>
      <c r="I49" s="163"/>
      <c r="J49" s="418" t="str">
        <f t="shared" si="27"/>
        <v/>
      </c>
      <c r="K49" s="163"/>
      <c r="L49" s="163"/>
      <c r="M49" s="419"/>
      <c r="N49" s="274" t="str">
        <f t="shared" si="28"/>
        <v/>
      </c>
      <c r="O49" s="270"/>
      <c r="P49" s="270"/>
      <c r="Q49" s="270"/>
      <c r="S49" s="163" t="str">
        <f t="shared" si="29"/>
        <v/>
      </c>
      <c r="T49" s="163" t="str">
        <f t="shared" si="30"/>
        <v/>
      </c>
      <c r="U49" s="163" t="str">
        <f t="shared" si="31"/>
        <v/>
      </c>
      <c r="V49" s="163" t="str">
        <f t="shared" si="32"/>
        <v/>
      </c>
      <c r="W49" s="163" t="str">
        <f t="shared" si="33"/>
        <v/>
      </c>
      <c r="X49" s="163" t="str">
        <f t="shared" si="8"/>
        <v/>
      </c>
      <c r="Y49" s="256" t="str">
        <f t="shared" si="34"/>
        <v/>
      </c>
      <c r="Z49" s="257" t="str">
        <f t="shared" si="35"/>
        <v/>
      </c>
      <c r="AA49" s="255" t="str">
        <f t="shared" si="36"/>
        <v/>
      </c>
      <c r="AB49" s="256" t="str">
        <f t="shared" si="37"/>
        <v/>
      </c>
      <c r="AC49" s="257" t="str">
        <f t="shared" si="38"/>
        <v/>
      </c>
      <c r="AD49" s="259" t="str">
        <f t="shared" si="39"/>
        <v/>
      </c>
      <c r="AE49" s="261" t="str">
        <f t="shared" si="40"/>
        <v/>
      </c>
      <c r="AF49" s="261" t="str">
        <f t="shared" si="41"/>
        <v/>
      </c>
      <c r="AG49" s="269" t="str">
        <f t="shared" si="42"/>
        <v/>
      </c>
      <c r="AH49" s="255" t="str">
        <f t="shared" si="43"/>
        <v/>
      </c>
      <c r="AI49" s="318" t="str">
        <f t="shared" si="44"/>
        <v/>
      </c>
      <c r="AJ49" s="258" t="str">
        <f t="shared" si="45"/>
        <v/>
      </c>
      <c r="AK49" s="256" t="str">
        <f t="shared" si="46"/>
        <v/>
      </c>
      <c r="AL49" s="257" t="str">
        <f t="shared" si="47"/>
        <v/>
      </c>
      <c r="AM49" s="267" t="str">
        <f t="shared" si="48"/>
        <v/>
      </c>
      <c r="AN49" s="255" t="str">
        <f t="shared" si="6"/>
        <v/>
      </c>
      <c r="AO49" s="255" t="str">
        <f t="shared" si="49"/>
        <v/>
      </c>
      <c r="AT49" s="417"/>
    </row>
    <row r="50" spans="2:46" s="416" customFormat="1" ht="30" customHeight="1">
      <c r="B50" s="418">
        <v>31</v>
      </c>
      <c r="C50" s="659"/>
      <c r="D50" s="659"/>
      <c r="E50" s="418"/>
      <c r="F50" s="419"/>
      <c r="G50" s="462" t="str">
        <f t="shared" si="0"/>
        <v/>
      </c>
      <c r="H50" s="164" t="str">
        <f t="shared" si="9"/>
        <v/>
      </c>
      <c r="I50" s="163"/>
      <c r="J50" s="418" t="str">
        <f t="shared" si="27"/>
        <v/>
      </c>
      <c r="K50" s="163"/>
      <c r="L50" s="163"/>
      <c r="M50" s="419"/>
      <c r="N50" s="274" t="str">
        <f t="shared" si="28"/>
        <v/>
      </c>
      <c r="O50" s="270"/>
      <c r="P50" s="270"/>
      <c r="Q50" s="270"/>
      <c r="S50" s="163" t="str">
        <f t="shared" si="29"/>
        <v/>
      </c>
      <c r="T50" s="163" t="str">
        <f t="shared" si="30"/>
        <v/>
      </c>
      <c r="U50" s="163" t="str">
        <f t="shared" si="31"/>
        <v/>
      </c>
      <c r="V50" s="163" t="str">
        <f t="shared" si="32"/>
        <v/>
      </c>
      <c r="W50" s="163" t="str">
        <f t="shared" si="33"/>
        <v/>
      </c>
      <c r="X50" s="163" t="str">
        <f t="shared" si="8"/>
        <v/>
      </c>
      <c r="Y50" s="256" t="str">
        <f t="shared" si="34"/>
        <v/>
      </c>
      <c r="Z50" s="257" t="str">
        <f t="shared" si="35"/>
        <v/>
      </c>
      <c r="AA50" s="255" t="str">
        <f t="shared" si="36"/>
        <v/>
      </c>
      <c r="AB50" s="256" t="str">
        <f t="shared" si="37"/>
        <v/>
      </c>
      <c r="AC50" s="257" t="str">
        <f t="shared" si="38"/>
        <v/>
      </c>
      <c r="AD50" s="259" t="str">
        <f t="shared" si="39"/>
        <v/>
      </c>
      <c r="AE50" s="261" t="str">
        <f t="shared" si="40"/>
        <v/>
      </c>
      <c r="AF50" s="261" t="str">
        <f t="shared" si="41"/>
        <v/>
      </c>
      <c r="AG50" s="269" t="str">
        <f t="shared" si="42"/>
        <v/>
      </c>
      <c r="AH50" s="255" t="str">
        <f t="shared" si="43"/>
        <v/>
      </c>
      <c r="AI50" s="318" t="str">
        <f t="shared" si="44"/>
        <v/>
      </c>
      <c r="AJ50" s="258" t="str">
        <f t="shared" si="45"/>
        <v/>
      </c>
      <c r="AK50" s="256" t="str">
        <f t="shared" si="46"/>
        <v/>
      </c>
      <c r="AL50" s="257" t="str">
        <f t="shared" si="47"/>
        <v/>
      </c>
      <c r="AM50" s="267" t="str">
        <f t="shared" si="48"/>
        <v/>
      </c>
      <c r="AN50" s="255" t="str">
        <f t="shared" si="6"/>
        <v/>
      </c>
      <c r="AO50" s="255" t="str">
        <f t="shared" si="49"/>
        <v/>
      </c>
      <c r="AT50" s="417"/>
    </row>
    <row r="51" spans="2:46" s="416" customFormat="1" ht="30" customHeight="1">
      <c r="B51" s="418">
        <v>32</v>
      </c>
      <c r="C51" s="659"/>
      <c r="D51" s="659"/>
      <c r="E51" s="418"/>
      <c r="F51" s="419"/>
      <c r="G51" s="462" t="str">
        <f t="shared" si="0"/>
        <v/>
      </c>
      <c r="H51" s="164" t="str">
        <f t="shared" si="9"/>
        <v/>
      </c>
      <c r="I51" s="163"/>
      <c r="J51" s="418" t="str">
        <f t="shared" si="27"/>
        <v/>
      </c>
      <c r="K51" s="163"/>
      <c r="L51" s="163"/>
      <c r="M51" s="419"/>
      <c r="N51" s="274" t="str">
        <f t="shared" si="28"/>
        <v/>
      </c>
      <c r="O51" s="270"/>
      <c r="P51" s="270"/>
      <c r="Q51" s="270"/>
      <c r="S51" s="163" t="str">
        <f t="shared" si="29"/>
        <v/>
      </c>
      <c r="T51" s="163" t="str">
        <f t="shared" si="30"/>
        <v/>
      </c>
      <c r="U51" s="163" t="str">
        <f t="shared" si="31"/>
        <v/>
      </c>
      <c r="V51" s="163" t="str">
        <f t="shared" si="32"/>
        <v/>
      </c>
      <c r="W51" s="163" t="str">
        <f t="shared" si="33"/>
        <v/>
      </c>
      <c r="X51" s="163" t="str">
        <f t="shared" si="8"/>
        <v/>
      </c>
      <c r="Y51" s="256" t="str">
        <f t="shared" si="34"/>
        <v/>
      </c>
      <c r="Z51" s="257" t="str">
        <f t="shared" si="35"/>
        <v/>
      </c>
      <c r="AA51" s="255" t="str">
        <f t="shared" si="36"/>
        <v/>
      </c>
      <c r="AB51" s="256" t="str">
        <f t="shared" si="37"/>
        <v/>
      </c>
      <c r="AC51" s="257" t="str">
        <f t="shared" si="38"/>
        <v/>
      </c>
      <c r="AD51" s="259" t="str">
        <f t="shared" si="39"/>
        <v/>
      </c>
      <c r="AE51" s="261" t="str">
        <f t="shared" si="40"/>
        <v/>
      </c>
      <c r="AF51" s="261" t="str">
        <f t="shared" si="41"/>
        <v/>
      </c>
      <c r="AG51" s="269" t="str">
        <f t="shared" si="42"/>
        <v/>
      </c>
      <c r="AH51" s="255" t="str">
        <f t="shared" si="43"/>
        <v/>
      </c>
      <c r="AI51" s="318" t="str">
        <f t="shared" si="44"/>
        <v/>
      </c>
      <c r="AJ51" s="258" t="str">
        <f t="shared" si="45"/>
        <v/>
      </c>
      <c r="AK51" s="256" t="str">
        <f t="shared" si="46"/>
        <v/>
      </c>
      <c r="AL51" s="257" t="str">
        <f t="shared" si="47"/>
        <v/>
      </c>
      <c r="AM51" s="267" t="str">
        <f t="shared" si="48"/>
        <v/>
      </c>
      <c r="AN51" s="255" t="str">
        <f t="shared" si="6"/>
        <v/>
      </c>
      <c r="AO51" s="255" t="str">
        <f t="shared" si="49"/>
        <v/>
      </c>
      <c r="AT51" s="417"/>
    </row>
    <row r="52" spans="2:46" s="416" customFormat="1" ht="30" customHeight="1">
      <c r="B52" s="418">
        <v>33</v>
      </c>
      <c r="C52" s="659"/>
      <c r="D52" s="659"/>
      <c r="E52" s="418"/>
      <c r="F52" s="419"/>
      <c r="G52" s="462" t="str">
        <f t="shared" si="0"/>
        <v/>
      </c>
      <c r="H52" s="164" t="str">
        <f t="shared" si="9"/>
        <v/>
      </c>
      <c r="I52" s="163"/>
      <c r="J52" s="418" t="str">
        <f t="shared" si="27"/>
        <v/>
      </c>
      <c r="K52" s="163"/>
      <c r="L52" s="163"/>
      <c r="M52" s="419"/>
      <c r="N52" s="274" t="str">
        <f t="shared" si="28"/>
        <v/>
      </c>
      <c r="O52" s="270"/>
      <c r="P52" s="270"/>
      <c r="Q52" s="270"/>
      <c r="S52" s="163" t="str">
        <f t="shared" si="29"/>
        <v/>
      </c>
      <c r="T52" s="163" t="str">
        <f t="shared" si="30"/>
        <v/>
      </c>
      <c r="U52" s="163" t="str">
        <f t="shared" si="31"/>
        <v/>
      </c>
      <c r="V52" s="163" t="str">
        <f t="shared" si="32"/>
        <v/>
      </c>
      <c r="W52" s="163" t="str">
        <f t="shared" si="33"/>
        <v/>
      </c>
      <c r="X52" s="163" t="str">
        <f t="shared" si="8"/>
        <v/>
      </c>
      <c r="Y52" s="256" t="str">
        <f t="shared" si="34"/>
        <v/>
      </c>
      <c r="Z52" s="257" t="str">
        <f t="shared" si="35"/>
        <v/>
      </c>
      <c r="AA52" s="255" t="str">
        <f t="shared" si="36"/>
        <v/>
      </c>
      <c r="AB52" s="256" t="str">
        <f t="shared" si="37"/>
        <v/>
      </c>
      <c r="AC52" s="257" t="str">
        <f t="shared" si="38"/>
        <v/>
      </c>
      <c r="AD52" s="259" t="str">
        <f t="shared" si="39"/>
        <v/>
      </c>
      <c r="AE52" s="261" t="str">
        <f t="shared" si="40"/>
        <v/>
      </c>
      <c r="AF52" s="261" t="str">
        <f t="shared" si="41"/>
        <v/>
      </c>
      <c r="AG52" s="269" t="str">
        <f t="shared" si="42"/>
        <v/>
      </c>
      <c r="AH52" s="255" t="str">
        <f t="shared" si="43"/>
        <v/>
      </c>
      <c r="AI52" s="318" t="str">
        <f t="shared" si="44"/>
        <v/>
      </c>
      <c r="AJ52" s="258" t="str">
        <f t="shared" si="45"/>
        <v/>
      </c>
      <c r="AK52" s="256" t="str">
        <f t="shared" si="46"/>
        <v/>
      </c>
      <c r="AL52" s="257" t="str">
        <f t="shared" si="47"/>
        <v/>
      </c>
      <c r="AM52" s="267" t="str">
        <f t="shared" si="48"/>
        <v/>
      </c>
      <c r="AN52" s="255" t="str">
        <f t="shared" si="6"/>
        <v/>
      </c>
      <c r="AO52" s="255" t="str">
        <f t="shared" si="49"/>
        <v/>
      </c>
      <c r="AT52" s="417"/>
    </row>
    <row r="53" spans="2:46" s="416" customFormat="1" ht="30" customHeight="1">
      <c r="B53" s="418">
        <v>34</v>
      </c>
      <c r="C53" s="659"/>
      <c r="D53" s="659"/>
      <c r="E53" s="418"/>
      <c r="F53" s="419"/>
      <c r="G53" s="462" t="str">
        <f t="shared" si="0"/>
        <v/>
      </c>
      <c r="H53" s="164" t="str">
        <f t="shared" si="9"/>
        <v/>
      </c>
      <c r="I53" s="163"/>
      <c r="J53" s="418" t="str">
        <f t="shared" si="27"/>
        <v/>
      </c>
      <c r="K53" s="163"/>
      <c r="L53" s="163"/>
      <c r="M53" s="419"/>
      <c r="N53" s="274" t="str">
        <f t="shared" si="28"/>
        <v/>
      </c>
      <c r="O53" s="270"/>
      <c r="P53" s="270"/>
      <c r="Q53" s="270"/>
      <c r="S53" s="163" t="str">
        <f t="shared" si="29"/>
        <v/>
      </c>
      <c r="T53" s="163" t="str">
        <f t="shared" si="30"/>
        <v/>
      </c>
      <c r="U53" s="163" t="str">
        <f t="shared" si="31"/>
        <v/>
      </c>
      <c r="V53" s="163" t="str">
        <f t="shared" si="32"/>
        <v/>
      </c>
      <c r="W53" s="163" t="str">
        <f t="shared" si="33"/>
        <v/>
      </c>
      <c r="X53" s="163" t="str">
        <f t="shared" si="8"/>
        <v/>
      </c>
      <c r="Y53" s="256" t="str">
        <f t="shared" si="34"/>
        <v/>
      </c>
      <c r="Z53" s="257" t="str">
        <f t="shared" si="35"/>
        <v/>
      </c>
      <c r="AA53" s="255" t="str">
        <f t="shared" si="36"/>
        <v/>
      </c>
      <c r="AB53" s="256" t="str">
        <f t="shared" si="37"/>
        <v/>
      </c>
      <c r="AC53" s="257" t="str">
        <f t="shared" si="38"/>
        <v/>
      </c>
      <c r="AD53" s="259" t="str">
        <f t="shared" si="39"/>
        <v/>
      </c>
      <c r="AE53" s="261" t="str">
        <f t="shared" si="40"/>
        <v/>
      </c>
      <c r="AF53" s="261" t="str">
        <f t="shared" si="41"/>
        <v/>
      </c>
      <c r="AG53" s="269" t="str">
        <f t="shared" si="42"/>
        <v/>
      </c>
      <c r="AH53" s="255" t="str">
        <f t="shared" si="43"/>
        <v/>
      </c>
      <c r="AI53" s="318" t="str">
        <f t="shared" si="44"/>
        <v/>
      </c>
      <c r="AJ53" s="258" t="str">
        <f t="shared" si="45"/>
        <v/>
      </c>
      <c r="AK53" s="256" t="str">
        <f t="shared" si="46"/>
        <v/>
      </c>
      <c r="AL53" s="257" t="str">
        <f t="shared" si="47"/>
        <v/>
      </c>
      <c r="AM53" s="267" t="str">
        <f t="shared" si="48"/>
        <v/>
      </c>
      <c r="AN53" s="255" t="str">
        <f t="shared" si="6"/>
        <v/>
      </c>
      <c r="AO53" s="255" t="str">
        <f t="shared" si="49"/>
        <v/>
      </c>
      <c r="AT53" s="417"/>
    </row>
    <row r="54" spans="2:46" s="416" customFormat="1" ht="30" customHeight="1">
      <c r="B54" s="418">
        <v>35</v>
      </c>
      <c r="C54" s="659"/>
      <c r="D54" s="659"/>
      <c r="E54" s="418"/>
      <c r="F54" s="419"/>
      <c r="G54" s="462" t="str">
        <f t="shared" si="0"/>
        <v/>
      </c>
      <c r="H54" s="164" t="str">
        <f t="shared" si="9"/>
        <v/>
      </c>
      <c r="I54" s="163"/>
      <c r="J54" s="418" t="str">
        <f t="shared" si="27"/>
        <v/>
      </c>
      <c r="K54" s="163"/>
      <c r="L54" s="163"/>
      <c r="M54" s="419"/>
      <c r="N54" s="274" t="str">
        <f t="shared" si="28"/>
        <v/>
      </c>
      <c r="O54" s="270"/>
      <c r="P54" s="270"/>
      <c r="Q54" s="270"/>
      <c r="S54" s="163" t="str">
        <f t="shared" si="29"/>
        <v/>
      </c>
      <c r="T54" s="163" t="str">
        <f t="shared" si="30"/>
        <v/>
      </c>
      <c r="U54" s="163" t="str">
        <f t="shared" si="31"/>
        <v/>
      </c>
      <c r="V54" s="163" t="str">
        <f t="shared" si="32"/>
        <v/>
      </c>
      <c r="W54" s="163" t="str">
        <f t="shared" si="33"/>
        <v/>
      </c>
      <c r="X54" s="163" t="str">
        <f t="shared" si="8"/>
        <v/>
      </c>
      <c r="Y54" s="256" t="str">
        <f t="shared" si="34"/>
        <v/>
      </c>
      <c r="Z54" s="257" t="str">
        <f t="shared" si="35"/>
        <v/>
      </c>
      <c r="AA54" s="255" t="str">
        <f t="shared" si="36"/>
        <v/>
      </c>
      <c r="AB54" s="256" t="str">
        <f t="shared" si="37"/>
        <v/>
      </c>
      <c r="AC54" s="257" t="str">
        <f t="shared" si="38"/>
        <v/>
      </c>
      <c r="AD54" s="259" t="str">
        <f t="shared" si="39"/>
        <v/>
      </c>
      <c r="AE54" s="261" t="str">
        <f t="shared" si="40"/>
        <v/>
      </c>
      <c r="AF54" s="261" t="str">
        <f t="shared" si="41"/>
        <v/>
      </c>
      <c r="AG54" s="269" t="str">
        <f t="shared" si="42"/>
        <v/>
      </c>
      <c r="AH54" s="255" t="str">
        <f t="shared" si="43"/>
        <v/>
      </c>
      <c r="AI54" s="318" t="str">
        <f t="shared" si="44"/>
        <v/>
      </c>
      <c r="AJ54" s="258" t="str">
        <f t="shared" si="45"/>
        <v/>
      </c>
      <c r="AK54" s="256" t="str">
        <f t="shared" si="46"/>
        <v/>
      </c>
      <c r="AL54" s="257" t="str">
        <f t="shared" si="47"/>
        <v/>
      </c>
      <c r="AM54" s="267" t="str">
        <f t="shared" si="48"/>
        <v/>
      </c>
      <c r="AN54" s="255" t="str">
        <f t="shared" si="6"/>
        <v/>
      </c>
      <c r="AO54" s="255" t="str">
        <f t="shared" si="49"/>
        <v/>
      </c>
      <c r="AT54" s="417"/>
    </row>
    <row r="55" spans="2:46" s="416" customFormat="1" ht="30" customHeight="1">
      <c r="B55" s="418">
        <v>36</v>
      </c>
      <c r="C55" s="659"/>
      <c r="D55" s="659"/>
      <c r="E55" s="418"/>
      <c r="F55" s="419"/>
      <c r="G55" s="462" t="str">
        <f t="shared" si="0"/>
        <v/>
      </c>
      <c r="H55" s="164" t="str">
        <f t="shared" si="9"/>
        <v/>
      </c>
      <c r="I55" s="163"/>
      <c r="J55" s="418" t="str">
        <f t="shared" si="27"/>
        <v/>
      </c>
      <c r="K55" s="163"/>
      <c r="L55" s="163"/>
      <c r="M55" s="419"/>
      <c r="N55" s="274" t="str">
        <f t="shared" si="28"/>
        <v/>
      </c>
      <c r="O55" s="270"/>
      <c r="P55" s="270"/>
      <c r="Q55" s="270"/>
      <c r="S55" s="163" t="str">
        <f t="shared" si="29"/>
        <v/>
      </c>
      <c r="T55" s="163" t="str">
        <f t="shared" si="30"/>
        <v/>
      </c>
      <c r="U55" s="163" t="str">
        <f t="shared" si="31"/>
        <v/>
      </c>
      <c r="V55" s="163" t="str">
        <f t="shared" si="32"/>
        <v/>
      </c>
      <c r="W55" s="163" t="str">
        <f t="shared" si="33"/>
        <v/>
      </c>
      <c r="X55" s="163" t="str">
        <f t="shared" si="8"/>
        <v/>
      </c>
      <c r="Y55" s="256" t="str">
        <f t="shared" si="34"/>
        <v/>
      </c>
      <c r="Z55" s="257" t="str">
        <f t="shared" si="35"/>
        <v/>
      </c>
      <c r="AA55" s="255" t="str">
        <f t="shared" si="36"/>
        <v/>
      </c>
      <c r="AB55" s="256" t="str">
        <f t="shared" si="37"/>
        <v/>
      </c>
      <c r="AC55" s="257" t="str">
        <f t="shared" si="38"/>
        <v/>
      </c>
      <c r="AD55" s="259" t="str">
        <f t="shared" si="39"/>
        <v/>
      </c>
      <c r="AE55" s="261" t="str">
        <f t="shared" si="40"/>
        <v/>
      </c>
      <c r="AF55" s="261" t="str">
        <f t="shared" si="41"/>
        <v/>
      </c>
      <c r="AG55" s="269" t="str">
        <f t="shared" si="42"/>
        <v/>
      </c>
      <c r="AH55" s="255" t="str">
        <f t="shared" si="43"/>
        <v/>
      </c>
      <c r="AI55" s="318" t="str">
        <f t="shared" si="44"/>
        <v/>
      </c>
      <c r="AJ55" s="258" t="str">
        <f t="shared" si="45"/>
        <v/>
      </c>
      <c r="AK55" s="256" t="str">
        <f t="shared" si="46"/>
        <v/>
      </c>
      <c r="AL55" s="257" t="str">
        <f t="shared" si="47"/>
        <v/>
      </c>
      <c r="AM55" s="267" t="str">
        <f t="shared" si="48"/>
        <v/>
      </c>
      <c r="AN55" s="255" t="str">
        <f t="shared" si="6"/>
        <v/>
      </c>
      <c r="AO55" s="255" t="str">
        <f t="shared" si="49"/>
        <v/>
      </c>
      <c r="AT55" s="417"/>
    </row>
    <row r="56" spans="2:46" s="416" customFormat="1" ht="30" customHeight="1">
      <c r="B56" s="418">
        <v>37</v>
      </c>
      <c r="C56" s="659"/>
      <c r="D56" s="659"/>
      <c r="E56" s="418"/>
      <c r="F56" s="419"/>
      <c r="G56" s="462" t="str">
        <f t="shared" si="0"/>
        <v/>
      </c>
      <c r="H56" s="164" t="str">
        <f t="shared" si="9"/>
        <v/>
      </c>
      <c r="I56" s="163"/>
      <c r="J56" s="418" t="str">
        <f t="shared" si="27"/>
        <v/>
      </c>
      <c r="K56" s="163"/>
      <c r="L56" s="163"/>
      <c r="M56" s="419"/>
      <c r="N56" s="274" t="str">
        <f t="shared" si="28"/>
        <v/>
      </c>
      <c r="O56" s="270"/>
      <c r="P56" s="270"/>
      <c r="Q56" s="270"/>
      <c r="S56" s="163" t="str">
        <f t="shared" si="29"/>
        <v/>
      </c>
      <c r="T56" s="163" t="str">
        <f t="shared" si="30"/>
        <v/>
      </c>
      <c r="U56" s="163" t="str">
        <f t="shared" si="31"/>
        <v/>
      </c>
      <c r="V56" s="163" t="str">
        <f t="shared" si="32"/>
        <v/>
      </c>
      <c r="W56" s="163" t="str">
        <f t="shared" si="33"/>
        <v/>
      </c>
      <c r="X56" s="163" t="str">
        <f t="shared" si="8"/>
        <v/>
      </c>
      <c r="Y56" s="256" t="str">
        <f t="shared" si="34"/>
        <v/>
      </c>
      <c r="Z56" s="257" t="str">
        <f t="shared" si="35"/>
        <v/>
      </c>
      <c r="AA56" s="255" t="str">
        <f t="shared" si="36"/>
        <v/>
      </c>
      <c r="AB56" s="256" t="str">
        <f t="shared" si="37"/>
        <v/>
      </c>
      <c r="AC56" s="257" t="str">
        <f t="shared" si="38"/>
        <v/>
      </c>
      <c r="AD56" s="259" t="str">
        <f t="shared" si="39"/>
        <v/>
      </c>
      <c r="AE56" s="261" t="str">
        <f t="shared" si="40"/>
        <v/>
      </c>
      <c r="AF56" s="261" t="str">
        <f t="shared" si="41"/>
        <v/>
      </c>
      <c r="AG56" s="269" t="str">
        <f t="shared" si="42"/>
        <v/>
      </c>
      <c r="AH56" s="255" t="str">
        <f t="shared" si="43"/>
        <v/>
      </c>
      <c r="AI56" s="318" t="str">
        <f t="shared" si="44"/>
        <v/>
      </c>
      <c r="AJ56" s="258" t="str">
        <f t="shared" si="45"/>
        <v/>
      </c>
      <c r="AK56" s="256" t="str">
        <f t="shared" si="46"/>
        <v/>
      </c>
      <c r="AL56" s="257" t="str">
        <f t="shared" si="47"/>
        <v/>
      </c>
      <c r="AM56" s="267" t="str">
        <f t="shared" si="48"/>
        <v/>
      </c>
      <c r="AN56" s="255" t="str">
        <f t="shared" si="6"/>
        <v/>
      </c>
      <c r="AO56" s="255" t="str">
        <f t="shared" si="49"/>
        <v/>
      </c>
      <c r="AT56" s="417"/>
    </row>
    <row r="57" spans="2:46" s="416" customFormat="1" ht="30" customHeight="1">
      <c r="B57" s="418">
        <v>38</v>
      </c>
      <c r="C57" s="659"/>
      <c r="D57" s="659"/>
      <c r="E57" s="418"/>
      <c r="F57" s="419"/>
      <c r="G57" s="462" t="str">
        <f t="shared" si="0"/>
        <v/>
      </c>
      <c r="H57" s="164" t="str">
        <f t="shared" si="9"/>
        <v/>
      </c>
      <c r="I57" s="163"/>
      <c r="J57" s="418" t="str">
        <f t="shared" si="27"/>
        <v/>
      </c>
      <c r="K57" s="163"/>
      <c r="L57" s="163"/>
      <c r="M57" s="419"/>
      <c r="N57" s="274" t="str">
        <f t="shared" si="28"/>
        <v/>
      </c>
      <c r="O57" s="270"/>
      <c r="P57" s="270"/>
      <c r="Q57" s="270"/>
      <c r="S57" s="163" t="str">
        <f t="shared" si="29"/>
        <v/>
      </c>
      <c r="T57" s="163" t="str">
        <f t="shared" si="30"/>
        <v/>
      </c>
      <c r="U57" s="163" t="str">
        <f t="shared" si="31"/>
        <v/>
      </c>
      <c r="V57" s="163" t="str">
        <f t="shared" si="32"/>
        <v/>
      </c>
      <c r="W57" s="163" t="str">
        <f t="shared" si="33"/>
        <v/>
      </c>
      <c r="X57" s="163" t="str">
        <f t="shared" si="8"/>
        <v/>
      </c>
      <c r="Y57" s="256" t="str">
        <f t="shared" si="34"/>
        <v/>
      </c>
      <c r="Z57" s="257" t="str">
        <f t="shared" si="35"/>
        <v/>
      </c>
      <c r="AA57" s="255" t="str">
        <f t="shared" si="36"/>
        <v/>
      </c>
      <c r="AB57" s="256" t="str">
        <f t="shared" si="37"/>
        <v/>
      </c>
      <c r="AC57" s="257" t="str">
        <f t="shared" si="38"/>
        <v/>
      </c>
      <c r="AD57" s="259" t="str">
        <f t="shared" si="39"/>
        <v/>
      </c>
      <c r="AE57" s="261" t="str">
        <f t="shared" si="40"/>
        <v/>
      </c>
      <c r="AF57" s="261" t="str">
        <f t="shared" si="41"/>
        <v/>
      </c>
      <c r="AG57" s="269" t="str">
        <f t="shared" si="42"/>
        <v/>
      </c>
      <c r="AH57" s="255" t="str">
        <f t="shared" si="43"/>
        <v/>
      </c>
      <c r="AI57" s="318" t="str">
        <f t="shared" si="44"/>
        <v/>
      </c>
      <c r="AJ57" s="258" t="str">
        <f t="shared" si="45"/>
        <v/>
      </c>
      <c r="AK57" s="256" t="str">
        <f t="shared" si="46"/>
        <v/>
      </c>
      <c r="AL57" s="257" t="str">
        <f t="shared" si="47"/>
        <v/>
      </c>
      <c r="AM57" s="267" t="str">
        <f t="shared" si="48"/>
        <v/>
      </c>
      <c r="AN57" s="255" t="str">
        <f t="shared" si="6"/>
        <v/>
      </c>
      <c r="AO57" s="255" t="str">
        <f t="shared" si="49"/>
        <v/>
      </c>
      <c r="AT57" s="417"/>
    </row>
    <row r="58" spans="2:46" s="416" customFormat="1" ht="30" customHeight="1">
      <c r="B58" s="418">
        <v>39</v>
      </c>
      <c r="C58" s="659"/>
      <c r="D58" s="659"/>
      <c r="E58" s="418"/>
      <c r="F58" s="419"/>
      <c r="G58" s="462" t="str">
        <f t="shared" si="0"/>
        <v/>
      </c>
      <c r="H58" s="164" t="str">
        <f t="shared" si="9"/>
        <v/>
      </c>
      <c r="I58" s="163"/>
      <c r="J58" s="418" t="str">
        <f t="shared" si="27"/>
        <v/>
      </c>
      <c r="K58" s="163"/>
      <c r="L58" s="163"/>
      <c r="M58" s="419"/>
      <c r="N58" s="274" t="str">
        <f t="shared" si="28"/>
        <v/>
      </c>
      <c r="O58" s="270"/>
      <c r="P58" s="270"/>
      <c r="Q58" s="270"/>
      <c r="S58" s="163" t="str">
        <f t="shared" si="29"/>
        <v/>
      </c>
      <c r="T58" s="163" t="str">
        <f t="shared" si="30"/>
        <v/>
      </c>
      <c r="U58" s="163" t="str">
        <f t="shared" si="31"/>
        <v/>
      </c>
      <c r="V58" s="163" t="str">
        <f t="shared" si="32"/>
        <v/>
      </c>
      <c r="W58" s="163" t="str">
        <f t="shared" si="33"/>
        <v/>
      </c>
      <c r="X58" s="163" t="str">
        <f t="shared" si="8"/>
        <v/>
      </c>
      <c r="Y58" s="256" t="str">
        <f t="shared" si="34"/>
        <v/>
      </c>
      <c r="Z58" s="257" t="str">
        <f t="shared" si="35"/>
        <v/>
      </c>
      <c r="AA58" s="255" t="str">
        <f t="shared" si="36"/>
        <v/>
      </c>
      <c r="AB58" s="256" t="str">
        <f t="shared" si="37"/>
        <v/>
      </c>
      <c r="AC58" s="257" t="str">
        <f t="shared" si="38"/>
        <v/>
      </c>
      <c r="AD58" s="259" t="str">
        <f t="shared" si="39"/>
        <v/>
      </c>
      <c r="AE58" s="261" t="str">
        <f t="shared" si="40"/>
        <v/>
      </c>
      <c r="AF58" s="261" t="str">
        <f t="shared" si="41"/>
        <v/>
      </c>
      <c r="AG58" s="269" t="str">
        <f t="shared" si="42"/>
        <v/>
      </c>
      <c r="AH58" s="255" t="str">
        <f t="shared" si="43"/>
        <v/>
      </c>
      <c r="AI58" s="318" t="str">
        <f t="shared" si="44"/>
        <v/>
      </c>
      <c r="AJ58" s="258" t="str">
        <f t="shared" si="45"/>
        <v/>
      </c>
      <c r="AK58" s="256" t="str">
        <f t="shared" si="46"/>
        <v/>
      </c>
      <c r="AL58" s="257" t="str">
        <f t="shared" si="47"/>
        <v/>
      </c>
      <c r="AM58" s="267" t="str">
        <f t="shared" si="48"/>
        <v/>
      </c>
      <c r="AN58" s="255" t="str">
        <f t="shared" si="6"/>
        <v/>
      </c>
      <c r="AO58" s="255" t="str">
        <f t="shared" si="49"/>
        <v/>
      </c>
      <c r="AT58" s="417"/>
    </row>
    <row r="59" spans="2:46" s="416" customFormat="1" ht="30" customHeight="1">
      <c r="B59" s="418">
        <v>40</v>
      </c>
      <c r="C59" s="659"/>
      <c r="D59" s="659"/>
      <c r="E59" s="418"/>
      <c r="F59" s="419"/>
      <c r="G59" s="462" t="str">
        <f t="shared" si="0"/>
        <v/>
      </c>
      <c r="H59" s="164" t="str">
        <f t="shared" si="9"/>
        <v/>
      </c>
      <c r="I59" s="163"/>
      <c r="J59" s="418" t="str">
        <f t="shared" si="27"/>
        <v/>
      </c>
      <c r="K59" s="163"/>
      <c r="L59" s="163"/>
      <c r="M59" s="419"/>
      <c r="N59" s="274" t="str">
        <f t="shared" si="28"/>
        <v/>
      </c>
      <c r="O59" s="270"/>
      <c r="P59" s="270"/>
      <c r="Q59" s="270"/>
      <c r="S59" s="163" t="str">
        <f t="shared" si="29"/>
        <v/>
      </c>
      <c r="T59" s="163" t="str">
        <f t="shared" si="30"/>
        <v/>
      </c>
      <c r="U59" s="163" t="str">
        <f t="shared" si="31"/>
        <v/>
      </c>
      <c r="V59" s="163" t="str">
        <f t="shared" si="32"/>
        <v/>
      </c>
      <c r="W59" s="163" t="str">
        <f t="shared" si="33"/>
        <v/>
      </c>
      <c r="X59" s="163" t="str">
        <f t="shared" si="8"/>
        <v/>
      </c>
      <c r="Y59" s="256" t="str">
        <f t="shared" si="34"/>
        <v/>
      </c>
      <c r="Z59" s="257" t="str">
        <f t="shared" si="35"/>
        <v/>
      </c>
      <c r="AA59" s="255" t="str">
        <f t="shared" si="36"/>
        <v/>
      </c>
      <c r="AB59" s="256" t="str">
        <f t="shared" si="37"/>
        <v/>
      </c>
      <c r="AC59" s="257" t="str">
        <f t="shared" si="38"/>
        <v/>
      </c>
      <c r="AD59" s="259" t="str">
        <f t="shared" si="39"/>
        <v/>
      </c>
      <c r="AE59" s="261" t="str">
        <f t="shared" si="40"/>
        <v/>
      </c>
      <c r="AF59" s="261" t="str">
        <f t="shared" si="41"/>
        <v/>
      </c>
      <c r="AG59" s="269" t="str">
        <f t="shared" si="42"/>
        <v/>
      </c>
      <c r="AH59" s="255" t="str">
        <f t="shared" si="43"/>
        <v/>
      </c>
      <c r="AI59" s="318" t="str">
        <f t="shared" si="44"/>
        <v/>
      </c>
      <c r="AJ59" s="258" t="str">
        <f t="shared" si="45"/>
        <v/>
      </c>
      <c r="AK59" s="256" t="str">
        <f t="shared" si="46"/>
        <v/>
      </c>
      <c r="AL59" s="257" t="str">
        <f t="shared" si="47"/>
        <v/>
      </c>
      <c r="AM59" s="267" t="str">
        <f t="shared" si="48"/>
        <v/>
      </c>
      <c r="AN59" s="255" t="str">
        <f t="shared" si="6"/>
        <v/>
      </c>
      <c r="AO59" s="255" t="str">
        <f t="shared" si="49"/>
        <v/>
      </c>
      <c r="AT59" s="417"/>
    </row>
    <row r="60" spans="2:46" s="416" customFormat="1" ht="30" customHeight="1">
      <c r="B60" s="418">
        <v>41</v>
      </c>
      <c r="C60" s="659"/>
      <c r="D60" s="659"/>
      <c r="E60" s="418"/>
      <c r="F60" s="419"/>
      <c r="G60" s="462" t="str">
        <f t="shared" si="0"/>
        <v/>
      </c>
      <c r="H60" s="164" t="str">
        <f t="shared" si="9"/>
        <v/>
      </c>
      <c r="I60" s="163"/>
      <c r="J60" s="418" t="str">
        <f t="shared" si="27"/>
        <v/>
      </c>
      <c r="K60" s="163"/>
      <c r="L60" s="163"/>
      <c r="M60" s="419"/>
      <c r="N60" s="274" t="str">
        <f t="shared" si="28"/>
        <v/>
      </c>
      <c r="O60" s="270"/>
      <c r="P60" s="270"/>
      <c r="Q60" s="270"/>
      <c r="S60" s="163" t="str">
        <f t="shared" si="29"/>
        <v/>
      </c>
      <c r="T60" s="163" t="str">
        <f t="shared" si="30"/>
        <v/>
      </c>
      <c r="U60" s="163" t="str">
        <f t="shared" si="31"/>
        <v/>
      </c>
      <c r="V60" s="163" t="str">
        <f t="shared" si="32"/>
        <v/>
      </c>
      <c r="W60" s="163" t="str">
        <f t="shared" si="33"/>
        <v/>
      </c>
      <c r="X60" s="163" t="str">
        <f t="shared" si="8"/>
        <v/>
      </c>
      <c r="Y60" s="256" t="str">
        <f t="shared" si="34"/>
        <v/>
      </c>
      <c r="Z60" s="257" t="str">
        <f t="shared" si="35"/>
        <v/>
      </c>
      <c r="AA60" s="255" t="str">
        <f t="shared" si="36"/>
        <v/>
      </c>
      <c r="AB60" s="256" t="str">
        <f t="shared" si="37"/>
        <v/>
      </c>
      <c r="AC60" s="257" t="str">
        <f t="shared" si="38"/>
        <v/>
      </c>
      <c r="AD60" s="259" t="str">
        <f t="shared" si="39"/>
        <v/>
      </c>
      <c r="AE60" s="261" t="str">
        <f t="shared" si="40"/>
        <v/>
      </c>
      <c r="AF60" s="261" t="str">
        <f t="shared" si="41"/>
        <v/>
      </c>
      <c r="AG60" s="269" t="str">
        <f t="shared" si="42"/>
        <v/>
      </c>
      <c r="AH60" s="255" t="str">
        <f t="shared" si="43"/>
        <v/>
      </c>
      <c r="AI60" s="318" t="str">
        <f t="shared" si="44"/>
        <v/>
      </c>
      <c r="AJ60" s="258" t="str">
        <f t="shared" si="45"/>
        <v/>
      </c>
      <c r="AK60" s="256" t="str">
        <f t="shared" si="46"/>
        <v/>
      </c>
      <c r="AL60" s="257" t="str">
        <f t="shared" si="47"/>
        <v/>
      </c>
      <c r="AM60" s="267" t="str">
        <f t="shared" si="48"/>
        <v/>
      </c>
      <c r="AN60" s="255" t="str">
        <f t="shared" si="6"/>
        <v/>
      </c>
      <c r="AO60" s="255" t="str">
        <f t="shared" si="49"/>
        <v/>
      </c>
      <c r="AT60" s="417"/>
    </row>
    <row r="61" spans="2:46" s="416" customFormat="1" ht="30" customHeight="1">
      <c r="B61" s="418">
        <v>42</v>
      </c>
      <c r="C61" s="659"/>
      <c r="D61" s="659"/>
      <c r="E61" s="418"/>
      <c r="F61" s="419"/>
      <c r="G61" s="462" t="str">
        <f t="shared" si="0"/>
        <v/>
      </c>
      <c r="H61" s="164" t="str">
        <f t="shared" si="9"/>
        <v/>
      </c>
      <c r="I61" s="163"/>
      <c r="J61" s="418" t="str">
        <f t="shared" si="27"/>
        <v/>
      </c>
      <c r="K61" s="163"/>
      <c r="L61" s="163"/>
      <c r="M61" s="419"/>
      <c r="N61" s="274" t="str">
        <f t="shared" si="28"/>
        <v/>
      </c>
      <c r="O61" s="270"/>
      <c r="P61" s="270"/>
      <c r="Q61" s="270"/>
      <c r="S61" s="163" t="str">
        <f t="shared" si="29"/>
        <v/>
      </c>
      <c r="T61" s="163" t="str">
        <f t="shared" si="30"/>
        <v/>
      </c>
      <c r="U61" s="163" t="str">
        <f t="shared" si="31"/>
        <v/>
      </c>
      <c r="V61" s="163" t="str">
        <f t="shared" si="32"/>
        <v/>
      </c>
      <c r="W61" s="163" t="str">
        <f t="shared" si="33"/>
        <v/>
      </c>
      <c r="X61" s="163" t="str">
        <f t="shared" si="8"/>
        <v/>
      </c>
      <c r="Y61" s="256" t="str">
        <f t="shared" si="34"/>
        <v/>
      </c>
      <c r="Z61" s="257" t="str">
        <f t="shared" si="35"/>
        <v/>
      </c>
      <c r="AA61" s="255" t="str">
        <f t="shared" si="36"/>
        <v/>
      </c>
      <c r="AB61" s="256" t="str">
        <f t="shared" si="37"/>
        <v/>
      </c>
      <c r="AC61" s="257" t="str">
        <f t="shared" si="38"/>
        <v/>
      </c>
      <c r="AD61" s="259" t="str">
        <f t="shared" si="39"/>
        <v/>
      </c>
      <c r="AE61" s="261" t="str">
        <f t="shared" si="40"/>
        <v/>
      </c>
      <c r="AF61" s="261" t="str">
        <f t="shared" si="41"/>
        <v/>
      </c>
      <c r="AG61" s="269" t="str">
        <f t="shared" si="42"/>
        <v/>
      </c>
      <c r="AH61" s="255" t="str">
        <f t="shared" si="43"/>
        <v/>
      </c>
      <c r="AI61" s="318" t="str">
        <f t="shared" si="44"/>
        <v/>
      </c>
      <c r="AJ61" s="258" t="str">
        <f t="shared" si="45"/>
        <v/>
      </c>
      <c r="AK61" s="256" t="str">
        <f t="shared" si="46"/>
        <v/>
      </c>
      <c r="AL61" s="257" t="str">
        <f t="shared" si="47"/>
        <v/>
      </c>
      <c r="AM61" s="267" t="str">
        <f t="shared" si="48"/>
        <v/>
      </c>
      <c r="AN61" s="255" t="str">
        <f t="shared" si="6"/>
        <v/>
      </c>
      <c r="AO61" s="255" t="str">
        <f t="shared" si="49"/>
        <v/>
      </c>
      <c r="AT61" s="417"/>
    </row>
    <row r="62" spans="2:46" s="416" customFormat="1" ht="30" customHeight="1">
      <c r="B62" s="418">
        <v>43</v>
      </c>
      <c r="C62" s="659"/>
      <c r="D62" s="659"/>
      <c r="E62" s="418"/>
      <c r="F62" s="419"/>
      <c r="G62" s="462" t="str">
        <f t="shared" si="0"/>
        <v/>
      </c>
      <c r="H62" s="164" t="str">
        <f t="shared" si="9"/>
        <v/>
      </c>
      <c r="I62" s="163"/>
      <c r="J62" s="418" t="str">
        <f t="shared" si="27"/>
        <v/>
      </c>
      <c r="K62" s="163"/>
      <c r="L62" s="163"/>
      <c r="M62" s="419"/>
      <c r="N62" s="274" t="str">
        <f t="shared" si="28"/>
        <v/>
      </c>
      <c r="O62" s="270"/>
      <c r="P62" s="270"/>
      <c r="Q62" s="270"/>
      <c r="S62" s="163" t="str">
        <f t="shared" si="29"/>
        <v/>
      </c>
      <c r="T62" s="163" t="str">
        <f t="shared" si="30"/>
        <v/>
      </c>
      <c r="U62" s="163" t="str">
        <f t="shared" si="31"/>
        <v/>
      </c>
      <c r="V62" s="163" t="str">
        <f t="shared" si="32"/>
        <v/>
      </c>
      <c r="W62" s="163" t="str">
        <f t="shared" si="33"/>
        <v/>
      </c>
      <c r="X62" s="163" t="str">
        <f t="shared" si="8"/>
        <v/>
      </c>
      <c r="Y62" s="256" t="str">
        <f t="shared" si="34"/>
        <v/>
      </c>
      <c r="Z62" s="257" t="str">
        <f t="shared" si="35"/>
        <v/>
      </c>
      <c r="AA62" s="255" t="str">
        <f t="shared" si="36"/>
        <v/>
      </c>
      <c r="AB62" s="256" t="str">
        <f t="shared" si="37"/>
        <v/>
      </c>
      <c r="AC62" s="257" t="str">
        <f t="shared" si="38"/>
        <v/>
      </c>
      <c r="AD62" s="259" t="str">
        <f t="shared" si="39"/>
        <v/>
      </c>
      <c r="AE62" s="261" t="str">
        <f t="shared" si="40"/>
        <v/>
      </c>
      <c r="AF62" s="261" t="str">
        <f t="shared" si="41"/>
        <v/>
      </c>
      <c r="AG62" s="269" t="str">
        <f t="shared" si="42"/>
        <v/>
      </c>
      <c r="AH62" s="255" t="str">
        <f t="shared" si="43"/>
        <v/>
      </c>
      <c r="AI62" s="318" t="str">
        <f t="shared" si="44"/>
        <v/>
      </c>
      <c r="AJ62" s="258" t="str">
        <f t="shared" si="45"/>
        <v/>
      </c>
      <c r="AK62" s="256" t="str">
        <f t="shared" si="46"/>
        <v/>
      </c>
      <c r="AL62" s="257" t="str">
        <f t="shared" si="47"/>
        <v/>
      </c>
      <c r="AM62" s="267" t="str">
        <f t="shared" si="48"/>
        <v/>
      </c>
      <c r="AN62" s="255" t="str">
        <f t="shared" si="6"/>
        <v/>
      </c>
      <c r="AO62" s="255" t="str">
        <f t="shared" si="49"/>
        <v/>
      </c>
      <c r="AT62" s="417"/>
    </row>
    <row r="63" spans="2:46" s="416" customFormat="1" ht="30" customHeight="1">
      <c r="B63" s="418">
        <v>44</v>
      </c>
      <c r="C63" s="659"/>
      <c r="D63" s="659"/>
      <c r="E63" s="418"/>
      <c r="F63" s="419"/>
      <c r="G63" s="462" t="str">
        <f t="shared" si="0"/>
        <v/>
      </c>
      <c r="H63" s="164" t="str">
        <f t="shared" si="9"/>
        <v/>
      </c>
      <c r="I63" s="163"/>
      <c r="J63" s="418" t="str">
        <f t="shared" si="27"/>
        <v/>
      </c>
      <c r="K63" s="163"/>
      <c r="L63" s="163"/>
      <c r="M63" s="419"/>
      <c r="N63" s="274" t="str">
        <f t="shared" si="28"/>
        <v/>
      </c>
      <c r="O63" s="270"/>
      <c r="P63" s="270"/>
      <c r="Q63" s="270"/>
      <c r="S63" s="163" t="str">
        <f t="shared" si="29"/>
        <v/>
      </c>
      <c r="T63" s="163" t="str">
        <f t="shared" si="30"/>
        <v/>
      </c>
      <c r="U63" s="163" t="str">
        <f t="shared" si="31"/>
        <v/>
      </c>
      <c r="V63" s="163" t="str">
        <f t="shared" si="32"/>
        <v/>
      </c>
      <c r="W63" s="163" t="str">
        <f t="shared" si="33"/>
        <v/>
      </c>
      <c r="X63" s="163" t="str">
        <f t="shared" si="8"/>
        <v/>
      </c>
      <c r="Y63" s="256" t="str">
        <f t="shared" si="34"/>
        <v/>
      </c>
      <c r="Z63" s="257" t="str">
        <f t="shared" si="35"/>
        <v/>
      </c>
      <c r="AA63" s="255" t="str">
        <f t="shared" si="36"/>
        <v/>
      </c>
      <c r="AB63" s="256" t="str">
        <f t="shared" si="37"/>
        <v/>
      </c>
      <c r="AC63" s="257" t="str">
        <f t="shared" si="38"/>
        <v/>
      </c>
      <c r="AD63" s="259" t="str">
        <f t="shared" si="39"/>
        <v/>
      </c>
      <c r="AE63" s="261" t="str">
        <f t="shared" si="40"/>
        <v/>
      </c>
      <c r="AF63" s="261" t="str">
        <f t="shared" si="41"/>
        <v/>
      </c>
      <c r="AG63" s="269" t="str">
        <f t="shared" si="42"/>
        <v/>
      </c>
      <c r="AH63" s="255" t="str">
        <f t="shared" si="43"/>
        <v/>
      </c>
      <c r="AI63" s="318" t="str">
        <f t="shared" si="44"/>
        <v/>
      </c>
      <c r="AJ63" s="258" t="str">
        <f t="shared" si="45"/>
        <v/>
      </c>
      <c r="AK63" s="256" t="str">
        <f t="shared" si="46"/>
        <v/>
      </c>
      <c r="AL63" s="257" t="str">
        <f t="shared" si="47"/>
        <v/>
      </c>
      <c r="AM63" s="267" t="str">
        <f t="shared" si="48"/>
        <v/>
      </c>
      <c r="AN63" s="255" t="str">
        <f t="shared" si="6"/>
        <v/>
      </c>
      <c r="AO63" s="255" t="str">
        <f t="shared" si="49"/>
        <v/>
      </c>
      <c r="AT63" s="417"/>
    </row>
    <row r="64" spans="2:46">
      <c r="Y64" s="166"/>
      <c r="Z64" s="166"/>
      <c r="AA64" s="166"/>
      <c r="AB64" s="166"/>
      <c r="AC64" s="166"/>
      <c r="AD64" s="166"/>
      <c r="AE64" s="165"/>
      <c r="AF64" s="165"/>
      <c r="AG64" s="166"/>
    </row>
    <row r="65" ht="29.25" customHeight="1"/>
    <row r="66" ht="29.25" customHeight="1"/>
    <row r="67" ht="29.25" customHeight="1"/>
    <row r="68" ht="29.25" customHeight="1"/>
  </sheetData>
  <mergeCells count="149">
    <mergeCell ref="F4:I4"/>
    <mergeCell ref="C57:D57"/>
    <mergeCell ref="C58:D58"/>
    <mergeCell ref="C59:D59"/>
    <mergeCell ref="C60:D60"/>
    <mergeCell ref="C61:D61"/>
    <mergeCell ref="C62:D62"/>
    <mergeCell ref="C63:D63"/>
    <mergeCell ref="C48:D48"/>
    <mergeCell ref="C49:D49"/>
    <mergeCell ref="C50:D50"/>
    <mergeCell ref="C51:D51"/>
    <mergeCell ref="C52:D52"/>
    <mergeCell ref="C53:D53"/>
    <mergeCell ref="C54:D54"/>
    <mergeCell ref="C55:D55"/>
    <mergeCell ref="C56:D56"/>
    <mergeCell ref="C39:D39"/>
    <mergeCell ref="C40:D40"/>
    <mergeCell ref="C41:D41"/>
    <mergeCell ref="C42:D42"/>
    <mergeCell ref="C43:D43"/>
    <mergeCell ref="C44:D44"/>
    <mergeCell ref="C45:D45"/>
    <mergeCell ref="C46:D46"/>
    <mergeCell ref="C47:D47"/>
    <mergeCell ref="B1:C1"/>
    <mergeCell ref="I1:M1"/>
    <mergeCell ref="C4:D4"/>
    <mergeCell ref="J6:M6"/>
    <mergeCell ref="N6:P6"/>
    <mergeCell ref="E9:H9"/>
    <mergeCell ref="J9:J10"/>
    <mergeCell ref="L9:M9"/>
    <mergeCell ref="N9:P9"/>
    <mergeCell ref="C10:D10"/>
    <mergeCell ref="E10:H10"/>
    <mergeCell ref="L10:M10"/>
    <mergeCell ref="N10:P10"/>
    <mergeCell ref="B7:C7"/>
    <mergeCell ref="E7:H7"/>
    <mergeCell ref="L7:M7"/>
    <mergeCell ref="N7:P7"/>
    <mergeCell ref="B8:B12"/>
    <mergeCell ref="C8:D8"/>
    <mergeCell ref="E8:H8"/>
    <mergeCell ref="L8:M8"/>
    <mergeCell ref="N8:P8"/>
    <mergeCell ref="C9:D9"/>
    <mergeCell ref="N13:P13"/>
    <mergeCell ref="S13:AO13"/>
    <mergeCell ref="J14:K14"/>
    <mergeCell ref="L14:M14"/>
    <mergeCell ref="N14:P14"/>
    <mergeCell ref="C11:D11"/>
    <mergeCell ref="E11:H11"/>
    <mergeCell ref="J11:J12"/>
    <mergeCell ref="L11:M11"/>
    <mergeCell ref="N11:P11"/>
    <mergeCell ref="C12:D12"/>
    <mergeCell ref="E12:H12"/>
    <mergeCell ref="L12:M12"/>
    <mergeCell ref="N12:P12"/>
    <mergeCell ref="S15:X15"/>
    <mergeCell ref="Y15:AA15"/>
    <mergeCell ref="AB15:AG15"/>
    <mergeCell ref="AH15:AI16"/>
    <mergeCell ref="AJ15:AM15"/>
    <mergeCell ref="AJ17:AL17"/>
    <mergeCell ref="AM17:AM19"/>
    <mergeCell ref="AN17:AN19"/>
    <mergeCell ref="N18:N19"/>
    <mergeCell ref="O18:O19"/>
    <mergeCell ref="P18:P19"/>
    <mergeCell ref="Q18:Q19"/>
    <mergeCell ref="AB17:AD17"/>
    <mergeCell ref="AE17:AG17"/>
    <mergeCell ref="AH17:AH19"/>
    <mergeCell ref="AI17:AI19"/>
    <mergeCell ref="W18:W19"/>
    <mergeCell ref="X18:X19"/>
    <mergeCell ref="Y18:Y19"/>
    <mergeCell ref="Z18:Z19"/>
    <mergeCell ref="AN15:AO16"/>
    <mergeCell ref="AO17:AO19"/>
    <mergeCell ref="N17:O17"/>
    <mergeCell ref="B16:B19"/>
    <mergeCell ref="C16:D19"/>
    <mergeCell ref="H16:J16"/>
    <mergeCell ref="L16:M16"/>
    <mergeCell ref="H17:H19"/>
    <mergeCell ref="I17:I19"/>
    <mergeCell ref="J17:J19"/>
    <mergeCell ref="K17:K19"/>
    <mergeCell ref="F17:F19"/>
    <mergeCell ref="E17:E19"/>
    <mergeCell ref="E16:G16"/>
    <mergeCell ref="G17:G19"/>
    <mergeCell ref="AP18:AT18"/>
    <mergeCell ref="AP19:AT19"/>
    <mergeCell ref="C20:D20"/>
    <mergeCell ref="AR20:AS20"/>
    <mergeCell ref="AB18:AB19"/>
    <mergeCell ref="AC18:AC19"/>
    <mergeCell ref="AE18:AE19"/>
    <mergeCell ref="AF18:AF19"/>
    <mergeCell ref="AG18:AG19"/>
    <mergeCell ref="AJ18:AJ19"/>
    <mergeCell ref="L17:L19"/>
    <mergeCell ref="M17:M19"/>
    <mergeCell ref="U18:U19"/>
    <mergeCell ref="V18:V19"/>
    <mergeCell ref="S18:S19"/>
    <mergeCell ref="T18:T19"/>
    <mergeCell ref="W17:X17"/>
    <mergeCell ref="Y17:AA17"/>
    <mergeCell ref="C36:D36"/>
    <mergeCell ref="C37:D37"/>
    <mergeCell ref="C38:D38"/>
    <mergeCell ref="C27:D27"/>
    <mergeCell ref="C28:D28"/>
    <mergeCell ref="C29:D29"/>
    <mergeCell ref="C30:D30"/>
    <mergeCell ref="C31:D31"/>
    <mergeCell ref="C32:D32"/>
    <mergeCell ref="L3:L4"/>
    <mergeCell ref="N3:Q4"/>
    <mergeCell ref="M3:M4"/>
    <mergeCell ref="S5:T6"/>
    <mergeCell ref="U5:V5"/>
    <mergeCell ref="S7:S9"/>
    <mergeCell ref="C33:D33"/>
    <mergeCell ref="C34:D34"/>
    <mergeCell ref="C35:D35"/>
    <mergeCell ref="C21:D21"/>
    <mergeCell ref="C22:D22"/>
    <mergeCell ref="C23:D23"/>
    <mergeCell ref="C24:D24"/>
    <mergeCell ref="C25:D25"/>
    <mergeCell ref="C26:D26"/>
    <mergeCell ref="S12:AO12"/>
    <mergeCell ref="J13:K13"/>
    <mergeCell ref="L13:M13"/>
    <mergeCell ref="P17:Q17"/>
    <mergeCell ref="S17:T17"/>
    <mergeCell ref="U17:V17"/>
    <mergeCell ref="AK18:AK19"/>
    <mergeCell ref="AL18:AL19"/>
    <mergeCell ref="N15:Q15"/>
  </mergeCells>
  <phoneticPr fontId="1"/>
  <conditionalFormatting sqref="M20:M21 L30:M31 I20:I21 I30:I31 I33:I38 B36:E38 L33:L35 M33:M38 I27 M27 I25 M25 I23 M23 B20:B63">
    <cfRule type="cellIs" dxfId="933" priority="169" operator="equal">
      <formula>""</formula>
    </cfRule>
  </conditionalFormatting>
  <conditionalFormatting sqref="L30:L31 T30:T31 V30:V31 X30:X31 AB20:AD21 AB33:AD38 X33:X38 V33:V38 T33:T38 L33:L38 AB27:AD31 AB25:AD25 AB23:AD23 AB64:AD64">
    <cfRule type="cellIs" dxfId="932" priority="168" operator="equal">
      <formula>"〇"</formula>
    </cfRule>
  </conditionalFormatting>
  <conditionalFormatting sqref="L36:L38">
    <cfRule type="cellIs" dxfId="931" priority="167" operator="equal">
      <formula>""</formula>
    </cfRule>
  </conditionalFormatting>
  <conditionalFormatting sqref="AH20:AI38">
    <cfRule type="cellIs" dxfId="930" priority="123" operator="equal">
      <formula>"国"</formula>
    </cfRule>
    <cfRule type="cellIs" dxfId="929" priority="166" operator="equal">
      <formula>"〇"</formula>
    </cfRule>
  </conditionalFormatting>
  <conditionalFormatting sqref="AM20:AM21 AM33:AM38 AM27:AM31 AM25 AM23">
    <cfRule type="cellIs" dxfId="928" priority="165" operator="equal">
      <formula>"〇"</formula>
    </cfRule>
  </conditionalFormatting>
  <conditionalFormatting sqref="L20:L21 L27 L25 L23">
    <cfRule type="cellIs" dxfId="927" priority="163" operator="equal">
      <formula>"〇"</formula>
    </cfRule>
  </conditionalFormatting>
  <conditionalFormatting sqref="T20:X21 W33:W38 U33:U38 W27:W31 X27 V27 U27:U31 T27 T25:X25 T23:X23">
    <cfRule type="cellIs" dxfId="926" priority="164" operator="equal">
      <formula>"〇"</formula>
    </cfRule>
  </conditionalFormatting>
  <conditionalFormatting sqref="L20:L21 L27 L25 L23">
    <cfRule type="cellIs" dxfId="925" priority="162" operator="equal">
      <formula>""</formula>
    </cfRule>
  </conditionalFormatting>
  <conditionalFormatting sqref="I28 M28">
    <cfRule type="cellIs" dxfId="924" priority="161" operator="equal">
      <formula>""</formula>
    </cfRule>
  </conditionalFormatting>
  <conditionalFormatting sqref="T28 V28 X28">
    <cfRule type="cellIs" dxfId="923" priority="160" operator="equal">
      <formula>"〇"</formula>
    </cfRule>
  </conditionalFormatting>
  <conditionalFormatting sqref="L28">
    <cfRule type="cellIs" dxfId="922" priority="159" operator="equal">
      <formula>"〇"</formula>
    </cfRule>
  </conditionalFormatting>
  <conditionalFormatting sqref="L28">
    <cfRule type="cellIs" dxfId="921" priority="158" operator="equal">
      <formula>""</formula>
    </cfRule>
  </conditionalFormatting>
  <conditionalFormatting sqref="I29 M29">
    <cfRule type="cellIs" dxfId="920" priority="157" operator="equal">
      <formula>""</formula>
    </cfRule>
  </conditionalFormatting>
  <conditionalFormatting sqref="T29 V29 X29">
    <cfRule type="cellIs" dxfId="919" priority="156" operator="equal">
      <formula>"〇"</formula>
    </cfRule>
  </conditionalFormatting>
  <conditionalFormatting sqref="L29">
    <cfRule type="cellIs" dxfId="918" priority="155" operator="equal">
      <formula>"〇"</formula>
    </cfRule>
  </conditionalFormatting>
  <conditionalFormatting sqref="L29">
    <cfRule type="cellIs" dxfId="917" priority="154" operator="equal">
      <formula>""</formula>
    </cfRule>
  </conditionalFormatting>
  <conditionalFormatting sqref="AF64:AG64">
    <cfRule type="cellIs" dxfId="916" priority="153" operator="equal">
      <formula>"〇"</formula>
    </cfRule>
  </conditionalFormatting>
  <conditionalFormatting sqref="AF20:AG21 AF33:AG38 AF27:AG31 AF25:AG25 AF23:AG23">
    <cfRule type="cellIs" dxfId="915" priority="152" operator="equal">
      <formula>"〇"</formula>
    </cfRule>
  </conditionalFormatting>
  <conditionalFormatting sqref="AE64">
    <cfRule type="cellIs" dxfId="914" priority="151" operator="equal">
      <formula>"〇"</formula>
    </cfRule>
  </conditionalFormatting>
  <conditionalFormatting sqref="AE20:AE21 AE33:AE38 AE27:AE31 AE25 AE23">
    <cfRule type="cellIs" dxfId="913" priority="150" operator="equal">
      <formula>"〇"</formula>
    </cfRule>
  </conditionalFormatting>
  <conditionalFormatting sqref="AJ20:AJ21 AJ33:AJ38 AJ27:AJ31 AJ25 AJ23">
    <cfRule type="cellIs" dxfId="912" priority="149" operator="equal">
      <formula>"〇"</formula>
    </cfRule>
  </conditionalFormatting>
  <conditionalFormatting sqref="AK20:AK21 AK25:AK38 AK23">
    <cfRule type="cellIs" dxfId="911" priority="148" operator="equal">
      <formula>"〇"</formula>
    </cfRule>
  </conditionalFormatting>
  <conditionalFormatting sqref="AL20:AL21 AL33:AL38 AL27:AL31 AL25 AL23">
    <cfRule type="cellIs" dxfId="910" priority="147" operator="equal">
      <formula>"〇"</formula>
    </cfRule>
  </conditionalFormatting>
  <conditionalFormatting sqref="AH20:AI38">
    <cfRule type="cellIs" dxfId="909" priority="146" operator="equal">
      <formula>"◎"</formula>
    </cfRule>
  </conditionalFormatting>
  <conditionalFormatting sqref="O65:Q66">
    <cfRule type="expression" dxfId="908" priority="145">
      <formula>""</formula>
    </cfRule>
  </conditionalFormatting>
  <conditionalFormatting sqref="I32 L32:M32">
    <cfRule type="cellIs" dxfId="907" priority="144" operator="equal">
      <formula>""</formula>
    </cfRule>
  </conditionalFormatting>
  <conditionalFormatting sqref="X32 V32 T32 L32 AB32:AD32">
    <cfRule type="cellIs" dxfId="906" priority="143" operator="equal">
      <formula>"〇"</formula>
    </cfRule>
  </conditionalFormatting>
  <conditionalFormatting sqref="AM32">
    <cfRule type="cellIs" dxfId="905" priority="142" operator="equal">
      <formula>"〇"</formula>
    </cfRule>
  </conditionalFormatting>
  <conditionalFormatting sqref="W32 U32">
    <cfRule type="cellIs" dxfId="904" priority="141" operator="equal">
      <formula>"〇"</formula>
    </cfRule>
  </conditionalFormatting>
  <conditionalFormatting sqref="AF32:AG32">
    <cfRule type="cellIs" dxfId="903" priority="140" operator="equal">
      <formula>"〇"</formula>
    </cfRule>
  </conditionalFormatting>
  <conditionalFormatting sqref="AE32">
    <cfRule type="cellIs" dxfId="902" priority="139" operator="equal">
      <formula>"〇"</formula>
    </cfRule>
  </conditionalFormatting>
  <conditionalFormatting sqref="AJ32">
    <cfRule type="cellIs" dxfId="901" priority="138" operator="equal">
      <formula>"〇"</formula>
    </cfRule>
  </conditionalFormatting>
  <conditionalFormatting sqref="AL32">
    <cfRule type="cellIs" dxfId="900" priority="137" operator="equal">
      <formula>"〇"</formula>
    </cfRule>
  </conditionalFormatting>
  <conditionalFormatting sqref="I26 M26">
    <cfRule type="cellIs" dxfId="899" priority="136" operator="equal">
      <formula>""</formula>
    </cfRule>
  </conditionalFormatting>
  <conditionalFormatting sqref="AB26:AD26">
    <cfRule type="cellIs" dxfId="898" priority="135" operator="equal">
      <formula>"〇"</formula>
    </cfRule>
  </conditionalFormatting>
  <conditionalFormatting sqref="AM26">
    <cfRule type="cellIs" dxfId="897" priority="134" operator="equal">
      <formula>"〇"</formula>
    </cfRule>
  </conditionalFormatting>
  <conditionalFormatting sqref="L26">
    <cfRule type="cellIs" dxfId="896" priority="132" operator="equal">
      <formula>"〇"</formula>
    </cfRule>
  </conditionalFormatting>
  <conditionalFormatting sqref="T26:X26">
    <cfRule type="cellIs" dxfId="895" priority="133" operator="equal">
      <formula>"〇"</formula>
    </cfRule>
  </conditionalFormatting>
  <conditionalFormatting sqref="L26">
    <cfRule type="cellIs" dxfId="894" priority="131" operator="equal">
      <formula>""</formula>
    </cfRule>
  </conditionalFormatting>
  <conditionalFormatting sqref="AF26:AG26">
    <cfRule type="cellIs" dxfId="893" priority="130" operator="equal">
      <formula>"〇"</formula>
    </cfRule>
  </conditionalFormatting>
  <conditionalFormatting sqref="AE26">
    <cfRule type="cellIs" dxfId="892" priority="129" operator="equal">
      <formula>"〇"</formula>
    </cfRule>
  </conditionalFormatting>
  <conditionalFormatting sqref="AJ26">
    <cfRule type="cellIs" dxfId="891" priority="128" operator="equal">
      <formula>"〇"</formula>
    </cfRule>
  </conditionalFormatting>
  <conditionalFormatting sqref="AL26">
    <cfRule type="cellIs" dxfId="890" priority="127" operator="equal">
      <formula>"〇"</formula>
    </cfRule>
  </conditionalFormatting>
  <conditionalFormatting sqref="N20:N21 N23:N38">
    <cfRule type="cellIs" dxfId="889" priority="125" operator="equal">
      <formula>"あり"</formula>
    </cfRule>
    <cfRule type="containsBlanks" dxfId="888" priority="126">
      <formula>LEN(TRIM(N20))=0</formula>
    </cfRule>
  </conditionalFormatting>
  <conditionalFormatting sqref="N65:N66">
    <cfRule type="expression" dxfId="887" priority="124">
      <formula>""</formula>
    </cfRule>
  </conditionalFormatting>
  <conditionalFormatting sqref="O21">
    <cfRule type="cellIs" dxfId="886" priority="122" operator="equal">
      <formula>"あり"</formula>
    </cfRule>
  </conditionalFormatting>
  <conditionalFormatting sqref="O23">
    <cfRule type="cellIs" dxfId="885" priority="121" operator="equal">
      <formula>"あり"</formula>
    </cfRule>
  </conditionalFormatting>
  <conditionalFormatting sqref="O25:O38">
    <cfRule type="cellIs" dxfId="884" priority="120" operator="equal">
      <formula>"あり"</formula>
    </cfRule>
  </conditionalFormatting>
  <conditionalFormatting sqref="O20">
    <cfRule type="cellIs" dxfId="883" priority="119" operator="equal">
      <formula>"あり"</formula>
    </cfRule>
  </conditionalFormatting>
  <conditionalFormatting sqref="Y64:AA64 Y25:Y38 Y23 Z23:Z38 Y20:Z21">
    <cfRule type="cellIs" dxfId="882" priority="118" operator="equal">
      <formula>"〇"</formula>
    </cfRule>
  </conditionalFormatting>
  <conditionalFormatting sqref="AL24">
    <cfRule type="cellIs" dxfId="881" priority="93" operator="equal">
      <formula>"〇"</formula>
    </cfRule>
  </conditionalFormatting>
  <conditionalFormatting sqref="K29">
    <cfRule type="cellIs" dxfId="880" priority="109" operator="equal">
      <formula>"〇"</formula>
    </cfRule>
  </conditionalFormatting>
  <conditionalFormatting sqref="S20:S21 S25:S38 S23">
    <cfRule type="cellIs" dxfId="879" priority="117" operator="equal">
      <formula>"〇"</formula>
    </cfRule>
  </conditionalFormatting>
  <conditionalFormatting sqref="K32">
    <cfRule type="cellIs" dxfId="878" priority="106" operator="equal">
      <formula>"〇"</formula>
    </cfRule>
  </conditionalFormatting>
  <conditionalFormatting sqref="K26">
    <cfRule type="cellIs" dxfId="877" priority="105" operator="equal">
      <formula>"〇"</formula>
    </cfRule>
  </conditionalFormatting>
  <conditionalFormatting sqref="K30:K31 K33:K35">
    <cfRule type="cellIs" dxfId="876" priority="116" operator="equal">
      <formula>""</formula>
    </cfRule>
  </conditionalFormatting>
  <conditionalFormatting sqref="K30:K31 K33:K38">
    <cfRule type="cellIs" dxfId="875" priority="115" operator="equal">
      <formula>"〇"</formula>
    </cfRule>
  </conditionalFormatting>
  <conditionalFormatting sqref="K36:K38">
    <cfRule type="cellIs" dxfId="874" priority="114" operator="equal">
      <formula>""</formula>
    </cfRule>
  </conditionalFormatting>
  <conditionalFormatting sqref="K20:K21 K27 K25 K23">
    <cfRule type="cellIs" dxfId="873" priority="113" operator="equal">
      <formula>"〇"</formula>
    </cfRule>
  </conditionalFormatting>
  <conditionalFormatting sqref="K20:K21 K27 K25 K23">
    <cfRule type="cellIs" dxfId="872" priority="112" operator="equal">
      <formula>""</formula>
    </cfRule>
  </conditionalFormatting>
  <conditionalFormatting sqref="K28">
    <cfRule type="cellIs" dxfId="871" priority="111" operator="equal">
      <formula>"〇"</formula>
    </cfRule>
  </conditionalFormatting>
  <conditionalFormatting sqref="K28">
    <cfRule type="cellIs" dxfId="870" priority="110" operator="equal">
      <formula>""</formula>
    </cfRule>
  </conditionalFormatting>
  <conditionalFormatting sqref="K29">
    <cfRule type="cellIs" dxfId="869" priority="108" operator="equal">
      <formula>""</formula>
    </cfRule>
  </conditionalFormatting>
  <conditionalFormatting sqref="K32">
    <cfRule type="cellIs" dxfId="868" priority="107" operator="equal">
      <formula>""</formula>
    </cfRule>
  </conditionalFormatting>
  <conditionalFormatting sqref="K26">
    <cfRule type="cellIs" dxfId="867" priority="104" operator="equal">
      <formula>""</formula>
    </cfRule>
  </conditionalFormatting>
  <conditionalFormatting sqref="I24 M24">
    <cfRule type="cellIs" dxfId="866" priority="103" operator="equal">
      <formula>""</formula>
    </cfRule>
  </conditionalFormatting>
  <conditionalFormatting sqref="AB24:AD24">
    <cfRule type="cellIs" dxfId="865" priority="102" operator="equal">
      <formula>"〇"</formula>
    </cfRule>
  </conditionalFormatting>
  <conditionalFormatting sqref="AM24">
    <cfRule type="cellIs" dxfId="864" priority="101" operator="equal">
      <formula>"〇"</formula>
    </cfRule>
  </conditionalFormatting>
  <conditionalFormatting sqref="L24">
    <cfRule type="cellIs" dxfId="863" priority="99" operator="equal">
      <formula>"〇"</formula>
    </cfRule>
  </conditionalFormatting>
  <conditionalFormatting sqref="T24:X24">
    <cfRule type="cellIs" dxfId="862" priority="100" operator="equal">
      <formula>"〇"</formula>
    </cfRule>
  </conditionalFormatting>
  <conditionalFormatting sqref="L24">
    <cfRule type="cellIs" dxfId="861" priority="98" operator="equal">
      <formula>""</formula>
    </cfRule>
  </conditionalFormatting>
  <conditionalFormatting sqref="AF24:AG24">
    <cfRule type="cellIs" dxfId="860" priority="97" operator="equal">
      <formula>"〇"</formula>
    </cfRule>
  </conditionalFormatting>
  <conditionalFormatting sqref="AE24">
    <cfRule type="cellIs" dxfId="859" priority="96" operator="equal">
      <formula>"〇"</formula>
    </cfRule>
  </conditionalFormatting>
  <conditionalFormatting sqref="AJ24">
    <cfRule type="cellIs" dxfId="858" priority="95" operator="equal">
      <formula>"〇"</formula>
    </cfRule>
  </conditionalFormatting>
  <conditionalFormatting sqref="AK24">
    <cfRule type="cellIs" dxfId="857" priority="94" operator="equal">
      <formula>"〇"</formula>
    </cfRule>
  </conditionalFormatting>
  <conditionalFormatting sqref="O24">
    <cfRule type="cellIs" dxfId="856" priority="92" operator="equal">
      <formula>"あり"</formula>
    </cfRule>
  </conditionalFormatting>
  <conditionalFormatting sqref="Y24">
    <cfRule type="cellIs" dxfId="855" priority="91" operator="equal">
      <formula>"〇"</formula>
    </cfRule>
  </conditionalFormatting>
  <conditionalFormatting sqref="S24">
    <cfRule type="cellIs" dxfId="854" priority="90" operator="equal">
      <formula>"〇"</formula>
    </cfRule>
  </conditionalFormatting>
  <conditionalFormatting sqref="K24">
    <cfRule type="cellIs" dxfId="853" priority="89" operator="equal">
      <formula>"〇"</formula>
    </cfRule>
  </conditionalFormatting>
  <conditionalFormatting sqref="K24">
    <cfRule type="cellIs" dxfId="852" priority="88" operator="equal">
      <formula>""</formula>
    </cfRule>
  </conditionalFormatting>
  <conditionalFormatting sqref="AA20">
    <cfRule type="cellIs" dxfId="851" priority="85" operator="equal">
      <formula>"国"</formula>
    </cfRule>
    <cfRule type="cellIs" dxfId="850" priority="87" operator="equal">
      <formula>"〇"</formula>
    </cfRule>
  </conditionalFormatting>
  <conditionalFormatting sqref="AA20">
    <cfRule type="cellIs" dxfId="849" priority="86" operator="equal">
      <formula>"◎"</formula>
    </cfRule>
  </conditionalFormatting>
  <conditionalFormatting sqref="AA21:AA38">
    <cfRule type="cellIs" dxfId="848" priority="82" operator="equal">
      <formula>"国"</formula>
    </cfRule>
    <cfRule type="cellIs" dxfId="847" priority="84" operator="equal">
      <formula>"〇"</formula>
    </cfRule>
  </conditionalFormatting>
  <conditionalFormatting sqref="AA21:AA38">
    <cfRule type="cellIs" dxfId="846" priority="83" operator="equal">
      <formula>"◎"</formula>
    </cfRule>
  </conditionalFormatting>
  <conditionalFormatting sqref="I22 M22">
    <cfRule type="cellIs" dxfId="845" priority="81" operator="equal">
      <formula>""</formula>
    </cfRule>
  </conditionalFormatting>
  <conditionalFormatting sqref="AB22:AD22">
    <cfRule type="cellIs" dxfId="844" priority="80" operator="equal">
      <formula>"〇"</formula>
    </cfRule>
  </conditionalFormatting>
  <conditionalFormatting sqref="AM22">
    <cfRule type="cellIs" dxfId="843" priority="79" operator="equal">
      <formula>"〇"</formula>
    </cfRule>
  </conditionalFormatting>
  <conditionalFormatting sqref="L22">
    <cfRule type="cellIs" dxfId="842" priority="77" operator="equal">
      <formula>"〇"</formula>
    </cfRule>
  </conditionalFormatting>
  <conditionalFormatting sqref="T22:X22">
    <cfRule type="cellIs" dxfId="841" priority="78" operator="equal">
      <formula>"〇"</formula>
    </cfRule>
  </conditionalFormatting>
  <conditionalFormatting sqref="L22">
    <cfRule type="cellIs" dxfId="840" priority="76" operator="equal">
      <formula>""</formula>
    </cfRule>
  </conditionalFormatting>
  <conditionalFormatting sqref="AF22:AG22">
    <cfRule type="cellIs" dxfId="839" priority="75" operator="equal">
      <formula>"〇"</formula>
    </cfRule>
  </conditionalFormatting>
  <conditionalFormatting sqref="AE22">
    <cfRule type="cellIs" dxfId="838" priority="74" operator="equal">
      <formula>"〇"</formula>
    </cfRule>
  </conditionalFormatting>
  <conditionalFormatting sqref="AJ22">
    <cfRule type="cellIs" dxfId="837" priority="73" operator="equal">
      <formula>"〇"</formula>
    </cfRule>
  </conditionalFormatting>
  <conditionalFormatting sqref="AK22">
    <cfRule type="cellIs" dxfId="836" priority="72" operator="equal">
      <formula>"〇"</formula>
    </cfRule>
  </conditionalFormatting>
  <conditionalFormatting sqref="AL22">
    <cfRule type="cellIs" dxfId="835" priority="71" operator="equal">
      <formula>"〇"</formula>
    </cfRule>
  </conditionalFormatting>
  <conditionalFormatting sqref="N22">
    <cfRule type="cellIs" dxfId="834" priority="69" operator="equal">
      <formula>"あり"</formula>
    </cfRule>
    <cfRule type="containsBlanks" dxfId="833" priority="70">
      <formula>LEN(TRIM(N22))=0</formula>
    </cfRule>
  </conditionalFormatting>
  <conditionalFormatting sqref="O22">
    <cfRule type="cellIs" dxfId="832" priority="68" operator="equal">
      <formula>"あり"</formula>
    </cfRule>
  </conditionalFormatting>
  <conditionalFormatting sqref="Y22:Z22">
    <cfRule type="cellIs" dxfId="831" priority="67" operator="equal">
      <formula>"〇"</formula>
    </cfRule>
  </conditionalFormatting>
  <conditionalFormatting sqref="S22">
    <cfRule type="cellIs" dxfId="830" priority="66" operator="equal">
      <formula>"〇"</formula>
    </cfRule>
  </conditionalFormatting>
  <conditionalFormatting sqref="K22">
    <cfRule type="cellIs" dxfId="829" priority="65" operator="equal">
      <formula>"〇"</formula>
    </cfRule>
  </conditionalFormatting>
  <conditionalFormatting sqref="K22">
    <cfRule type="cellIs" dxfId="828" priority="64" operator="equal">
      <formula>""</formula>
    </cfRule>
  </conditionalFormatting>
  <conditionalFormatting sqref="P22:Q22">
    <cfRule type="cellIs" dxfId="827" priority="58" operator="equal">
      <formula>"あり"</formula>
    </cfRule>
  </conditionalFormatting>
  <conditionalFormatting sqref="P21:Q21">
    <cfRule type="cellIs" dxfId="826" priority="63" operator="equal">
      <formula>"あり"</formula>
    </cfRule>
  </conditionalFormatting>
  <conditionalFormatting sqref="P23:Q23">
    <cfRule type="cellIs" dxfId="825" priority="62" operator="equal">
      <formula>"あり"</formula>
    </cfRule>
  </conditionalFormatting>
  <conditionalFormatting sqref="P25:Q38">
    <cfRule type="cellIs" dxfId="824" priority="61" operator="equal">
      <formula>"あり"</formula>
    </cfRule>
  </conditionalFormatting>
  <conditionalFormatting sqref="P20:Q20">
    <cfRule type="cellIs" dxfId="823" priority="60" operator="equal">
      <formula>"あり"</formula>
    </cfRule>
  </conditionalFormatting>
  <conditionalFormatting sqref="P24:Q24">
    <cfRule type="cellIs" dxfId="822" priority="59" operator="equal">
      <formula>"あり"</formula>
    </cfRule>
  </conditionalFormatting>
  <conditionalFormatting sqref="AN20:AN38">
    <cfRule type="cellIs" dxfId="821" priority="57" operator="equal">
      <formula>"〇"</formula>
    </cfRule>
  </conditionalFormatting>
  <conditionalFormatting sqref="AN20:AN38">
    <cfRule type="cellIs" dxfId="820" priority="56" operator="equal">
      <formula>"◎"</formula>
    </cfRule>
  </conditionalFormatting>
  <conditionalFormatting sqref="AO20:AO38">
    <cfRule type="cellIs" dxfId="819" priority="55" operator="equal">
      <formula>"〇"</formula>
    </cfRule>
  </conditionalFormatting>
  <conditionalFormatting sqref="AO20:AO38">
    <cfRule type="cellIs" dxfId="818" priority="54" operator="equal">
      <formula>"◎"</formula>
    </cfRule>
  </conditionalFormatting>
  <conditionalFormatting sqref="F36:F38">
    <cfRule type="cellIs" dxfId="817" priority="53" operator="equal">
      <formula>""</formula>
    </cfRule>
  </conditionalFormatting>
  <conditionalFormatting sqref="I39:I63 C39:E63 M39:M63">
    <cfRule type="cellIs" dxfId="816" priority="52" operator="equal">
      <formula>""</formula>
    </cfRule>
  </conditionalFormatting>
  <conditionalFormatting sqref="AB39:AD63 X39:X63 V39:V63 T39:T63 L39:L63">
    <cfRule type="cellIs" dxfId="815" priority="51" operator="equal">
      <formula>"〇"</formula>
    </cfRule>
  </conditionalFormatting>
  <conditionalFormatting sqref="L39:L63">
    <cfRule type="cellIs" dxfId="814" priority="50" operator="equal">
      <formula>""</formula>
    </cfRule>
  </conditionalFormatting>
  <conditionalFormatting sqref="AH39:AI63">
    <cfRule type="cellIs" dxfId="813" priority="38" operator="equal">
      <formula>"国"</formula>
    </cfRule>
    <cfRule type="cellIs" dxfId="812" priority="49" operator="equal">
      <formula>"〇"</formula>
    </cfRule>
  </conditionalFormatting>
  <conditionalFormatting sqref="AM39:AM63">
    <cfRule type="cellIs" dxfId="811" priority="48" operator="equal">
      <formula>"〇"</formula>
    </cfRule>
  </conditionalFormatting>
  <conditionalFormatting sqref="W39:W63 U39:U63">
    <cfRule type="cellIs" dxfId="810" priority="47" operator="equal">
      <formula>"〇"</formula>
    </cfRule>
  </conditionalFormatting>
  <conditionalFormatting sqref="AF39:AG63">
    <cfRule type="cellIs" dxfId="809" priority="46" operator="equal">
      <formula>"〇"</formula>
    </cfRule>
  </conditionalFormatting>
  <conditionalFormatting sqref="AE39:AE63">
    <cfRule type="cellIs" dxfId="808" priority="45" operator="equal">
      <formula>"〇"</formula>
    </cfRule>
  </conditionalFormatting>
  <conditionalFormatting sqref="AJ39:AJ63">
    <cfRule type="cellIs" dxfId="807" priority="44" operator="equal">
      <formula>"〇"</formula>
    </cfRule>
  </conditionalFormatting>
  <conditionalFormatting sqref="AK39:AK63">
    <cfRule type="cellIs" dxfId="806" priority="43" operator="equal">
      <formula>"〇"</formula>
    </cfRule>
  </conditionalFormatting>
  <conditionalFormatting sqref="AL39:AL63">
    <cfRule type="cellIs" dxfId="805" priority="42" operator="equal">
      <formula>"〇"</formula>
    </cfRule>
  </conditionalFormatting>
  <conditionalFormatting sqref="AH39:AI63">
    <cfRule type="cellIs" dxfId="804" priority="41" operator="equal">
      <formula>"◎"</formula>
    </cfRule>
  </conditionalFormatting>
  <conditionalFormatting sqref="N39:N63">
    <cfRule type="cellIs" dxfId="803" priority="39" operator="equal">
      <formula>"あり"</formula>
    </cfRule>
    <cfRule type="containsBlanks" dxfId="802" priority="40">
      <formula>LEN(TRIM(N39))=0</formula>
    </cfRule>
  </conditionalFormatting>
  <conditionalFormatting sqref="O39:O63">
    <cfRule type="cellIs" dxfId="801" priority="37" operator="equal">
      <formula>"あり"</formula>
    </cfRule>
  </conditionalFormatting>
  <conditionalFormatting sqref="Y39:Z63">
    <cfRule type="cellIs" dxfId="800" priority="36" operator="equal">
      <formula>"〇"</formula>
    </cfRule>
  </conditionalFormatting>
  <conditionalFormatting sqref="S39:S63">
    <cfRule type="cellIs" dxfId="799" priority="35" operator="equal">
      <formula>"〇"</formula>
    </cfRule>
  </conditionalFormatting>
  <conditionalFormatting sqref="K39:K63">
    <cfRule type="cellIs" dxfId="798" priority="34" operator="equal">
      <formula>"〇"</formula>
    </cfRule>
  </conditionalFormatting>
  <conditionalFormatting sqref="K39:K63">
    <cfRule type="cellIs" dxfId="797" priority="33" operator="equal">
      <formula>""</formula>
    </cfRule>
  </conditionalFormatting>
  <conditionalFormatting sqref="AA39:AA63">
    <cfRule type="cellIs" dxfId="796" priority="30" operator="equal">
      <formula>"国"</formula>
    </cfRule>
    <cfRule type="cellIs" dxfId="795" priority="32" operator="equal">
      <formula>"〇"</formula>
    </cfRule>
  </conditionalFormatting>
  <conditionalFormatting sqref="AA39:AA63">
    <cfRule type="cellIs" dxfId="794" priority="31" operator="equal">
      <formula>"◎"</formula>
    </cfRule>
  </conditionalFormatting>
  <conditionalFormatting sqref="P39:Q63">
    <cfRule type="cellIs" dxfId="793" priority="29" operator="equal">
      <formula>"あり"</formula>
    </cfRule>
  </conditionalFormatting>
  <conditionalFormatting sqref="AN39:AN63">
    <cfRule type="cellIs" dxfId="792" priority="28" operator="equal">
      <formula>"〇"</formula>
    </cfRule>
  </conditionalFormatting>
  <conditionalFormatting sqref="AN39:AN63">
    <cfRule type="cellIs" dxfId="791" priority="27" operator="equal">
      <formula>"◎"</formula>
    </cfRule>
  </conditionalFormatting>
  <conditionalFormatting sqref="AO39:AO63">
    <cfRule type="cellIs" dxfId="790" priority="26" operator="equal">
      <formula>"〇"</formula>
    </cfRule>
  </conditionalFormatting>
  <conditionalFormatting sqref="AO39:AO63">
    <cfRule type="cellIs" dxfId="789" priority="25" operator="equal">
      <formula>"◎"</formula>
    </cfRule>
  </conditionalFormatting>
  <conditionalFormatting sqref="F39:F63">
    <cfRule type="cellIs" dxfId="788" priority="24" operator="equal">
      <formula>""</formula>
    </cfRule>
  </conditionalFormatting>
  <conditionalFormatting sqref="M3">
    <cfRule type="cellIs" dxfId="787" priority="23" operator="equal">
      <formula>""</formula>
    </cfRule>
  </conditionalFormatting>
  <conditionalFormatting sqref="E31:F31 C20:F21 C33:E35 E27:F27 C25:E25 C23:E23 F22:F26 E30 F28:F30 C27:D32 F32:F35">
    <cfRule type="cellIs" dxfId="786" priority="8" operator="equal">
      <formula>""</formula>
    </cfRule>
  </conditionalFormatting>
  <conditionalFormatting sqref="E28">
    <cfRule type="cellIs" dxfId="785" priority="7" operator="equal">
      <formula>""</formula>
    </cfRule>
  </conditionalFormatting>
  <conditionalFormatting sqref="E29">
    <cfRule type="cellIs" dxfId="784" priority="6" operator="equal">
      <formula>""</formula>
    </cfRule>
  </conditionalFormatting>
  <conditionalFormatting sqref="E32">
    <cfRule type="cellIs" dxfId="783" priority="5" operator="equal">
      <formula>""</formula>
    </cfRule>
  </conditionalFormatting>
  <conditionalFormatting sqref="C26:E26">
    <cfRule type="cellIs" dxfId="782" priority="4" operator="equal">
      <formula>""</formula>
    </cfRule>
  </conditionalFormatting>
  <conditionalFormatting sqref="C24:E24">
    <cfRule type="cellIs" dxfId="781" priority="3" operator="equal">
      <formula>""</formula>
    </cfRule>
  </conditionalFormatting>
  <conditionalFormatting sqref="C22:E22">
    <cfRule type="cellIs" dxfId="780" priority="2" operator="equal">
      <formula>""</formula>
    </cfRule>
  </conditionalFormatting>
  <conditionalFormatting sqref="O20:Q63">
    <cfRule type="cellIs" dxfId="779" priority="1" operator="equal">
      <formula>""</formula>
    </cfRule>
  </conditionalFormatting>
  <dataValidations count="7">
    <dataValidation type="list" allowBlank="1" showInputMessage="1" showErrorMessage="1" sqref="K20:K63" xr:uid="{E382CF60-77D6-44C0-B119-1BB782222BE0}">
      <formula1>$AR$21:$AR$25</formula1>
    </dataValidation>
    <dataValidation type="list" allowBlank="1" showInputMessage="1" showErrorMessage="1" sqref="O20:O63" xr:uid="{09C64CBB-7A3C-45F4-A7F7-B7EAAC3C4C5B}">
      <formula1>$AU$21:$AU$23</formula1>
    </dataValidation>
    <dataValidation type="list" allowBlank="1" showInputMessage="1" showErrorMessage="1" sqref="P20:Q63" xr:uid="{1004B12A-EBF8-4CCC-A08A-EF6D039EDE3C}">
      <formula1>$AV$21:$AV$25</formula1>
    </dataValidation>
    <dataValidation type="list" allowBlank="1" showInputMessage="1" showErrorMessage="1" sqref="L20:L63" xr:uid="{BC4A61F3-91A0-4D51-A926-A1D21E4348F1}">
      <formula1>$AS$21:$AS$25</formula1>
    </dataValidation>
    <dataValidation type="list" allowBlank="1" showInputMessage="1" showErrorMessage="1" sqref="M20:M63" xr:uid="{49308599-BFB6-4AA4-B80A-2A93336E33C8}">
      <formula1>$AT$21:$AT$29</formula1>
    </dataValidation>
    <dataValidation type="list" allowBlank="1" showInputMessage="1" showErrorMessage="1" sqref="F36:F63" xr:uid="{859ABD83-9AEA-47F5-84C9-A78DFADE3E3E}">
      <formula1>$AW$20:$AW$24</formula1>
    </dataValidation>
    <dataValidation type="list" allowBlank="1" showInputMessage="1" showErrorMessage="1" sqref="F20:F35" xr:uid="{1E7FBA48-5E69-4A91-B371-C9426D2C2FFF}">
      <formula1>$AW$20:$AW$23</formula1>
    </dataValidation>
  </dataValidations>
  <pageMargins left="0.25" right="0.25" top="0.75" bottom="0.75" header="0.3" footer="0.3"/>
  <pageSetup paperSize="9" scale="32"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CF75D2-8306-449D-A20D-755FC813A9D5}">
  <sheetPr>
    <tabColor theme="0"/>
    <pageSetUpPr fitToPage="1"/>
  </sheetPr>
  <dimension ref="B1:AW68"/>
  <sheetViews>
    <sheetView showGridLines="0" view="pageBreakPreview" topLeftCell="I12" zoomScale="86" zoomScaleNormal="100" zoomScaleSheetLayoutView="86" workbookViewId="0">
      <selection activeCell="P18" sqref="P18:P19"/>
    </sheetView>
  </sheetViews>
  <sheetFormatPr defaultRowHeight="13.5"/>
  <cols>
    <col min="1" max="1" width="1.625" style="456" customWidth="1"/>
    <col min="2" max="2" width="9.625" style="456" customWidth="1"/>
    <col min="3" max="3" width="10.5" style="456" customWidth="1"/>
    <col min="4" max="4" width="20.5" style="456" customWidth="1"/>
    <col min="5" max="5" width="8.625" style="456" customWidth="1"/>
    <col min="6" max="6" width="10.125" style="456" customWidth="1"/>
    <col min="7" max="7" width="10.125" style="472" customWidth="1"/>
    <col min="8" max="8" width="9.625" style="456" customWidth="1"/>
    <col min="9" max="9" width="9" style="456" customWidth="1"/>
    <col min="10" max="10" width="8.625" style="456" customWidth="1"/>
    <col min="11" max="12" width="8.875" style="456" customWidth="1"/>
    <col min="13" max="13" width="14.75" style="456" customWidth="1"/>
    <col min="14" max="17" width="9.375" style="18" customWidth="1"/>
    <col min="18" max="18" width="1.625" style="456" customWidth="1"/>
    <col min="19" max="24" width="10" style="456" customWidth="1"/>
    <col min="25" max="26" width="9.5" style="457" customWidth="1"/>
    <col min="27" max="27" width="10.625" style="457" customWidth="1"/>
    <col min="28" max="29" width="9.5" style="457" customWidth="1"/>
    <col min="30" max="30" width="10.625" style="457" customWidth="1"/>
    <col min="31" max="32" width="9.5" style="457" customWidth="1"/>
    <col min="33" max="33" width="10.5" style="457" customWidth="1"/>
    <col min="34" max="35" width="11.5" style="456" customWidth="1"/>
    <col min="36" max="37" width="8.75" style="456" customWidth="1"/>
    <col min="38" max="38" width="10" style="456" customWidth="1"/>
    <col min="39" max="39" width="8.875" style="456" customWidth="1"/>
    <col min="40" max="41" width="10.75" style="457" customWidth="1"/>
    <col min="42" max="42" width="9" style="456"/>
    <col min="43" max="44" width="12.75" style="456" customWidth="1"/>
    <col min="45" max="45" width="11.625" style="456" customWidth="1"/>
    <col min="46" max="46" width="9" style="457"/>
    <col min="47" max="48" width="9" style="456"/>
    <col min="49" max="49" width="23.625" style="456" customWidth="1"/>
    <col min="50" max="16384" width="9" style="456"/>
  </cols>
  <sheetData>
    <row r="1" spans="2:46">
      <c r="B1" s="784" t="s">
        <v>163</v>
      </c>
      <c r="C1" s="785"/>
      <c r="D1" s="19"/>
      <c r="I1" s="786" t="s">
        <v>93</v>
      </c>
      <c r="J1" s="786"/>
      <c r="K1" s="786"/>
      <c r="L1" s="786"/>
      <c r="M1" s="674"/>
      <c r="N1" s="308"/>
      <c r="O1" s="308"/>
      <c r="P1" s="308"/>
      <c r="Q1" s="308"/>
      <c r="S1" s="457"/>
      <c r="T1" s="457"/>
      <c r="U1" s="457"/>
      <c r="V1" s="457"/>
      <c r="W1" s="457"/>
      <c r="X1" s="457"/>
      <c r="AH1" s="457"/>
      <c r="AI1" s="457"/>
      <c r="AJ1" s="457"/>
      <c r="AK1" s="457"/>
      <c r="AL1" s="457"/>
      <c r="AM1" s="457"/>
    </row>
    <row r="2" spans="2:46" ht="20.100000000000001" customHeight="1" thickBot="1"/>
    <row r="3" spans="2:46" ht="24.95" customHeight="1">
      <c r="C3" s="84"/>
      <c r="D3" s="115" t="s">
        <v>171</v>
      </c>
      <c r="E3" s="83"/>
      <c r="F3" s="83"/>
      <c r="G3" s="473"/>
      <c r="H3" s="83"/>
      <c r="L3" s="641" t="s">
        <v>424</v>
      </c>
      <c r="M3" s="648">
        <v>3.2000000000000001E-2</v>
      </c>
      <c r="N3" s="643" t="s">
        <v>430</v>
      </c>
      <c r="O3" s="644"/>
      <c r="P3" s="644"/>
      <c r="Q3" s="645"/>
    </row>
    <row r="4" spans="2:46" ht="33.75" customHeight="1" thickBot="1">
      <c r="B4" s="287" t="s">
        <v>249</v>
      </c>
      <c r="C4" s="787" t="str">
        <f>'　入力シート 記入例'!C6</f>
        <v>株式会社　宮崎</v>
      </c>
      <c r="D4" s="788"/>
      <c r="E4" s="286" t="s">
        <v>55</v>
      </c>
      <c r="F4" s="816" t="str">
        <f>'　入力シート 記入例'!C8</f>
        <v>宮崎　太郎</v>
      </c>
      <c r="G4" s="817"/>
      <c r="H4" s="817"/>
      <c r="I4" s="818"/>
      <c r="J4" s="84"/>
      <c r="K4" s="84"/>
      <c r="L4" s="642"/>
      <c r="M4" s="649"/>
      <c r="N4" s="646"/>
      <c r="O4" s="646"/>
      <c r="P4" s="646"/>
      <c r="Q4" s="647"/>
      <c r="S4" s="342" t="s">
        <v>373</v>
      </c>
      <c r="U4" s="84" t="s">
        <v>374</v>
      </c>
      <c r="V4" s="84"/>
      <c r="W4" s="84"/>
      <c r="X4" s="84"/>
      <c r="AH4" s="84"/>
      <c r="AI4" s="84"/>
      <c r="AJ4" s="84"/>
      <c r="AK4" s="84"/>
      <c r="AL4" s="84"/>
      <c r="AM4" s="84"/>
    </row>
    <row r="5" spans="2:46" ht="27.75" customHeight="1">
      <c r="B5" s="290"/>
      <c r="C5" s="290"/>
      <c r="D5" s="290"/>
      <c r="E5" s="290"/>
      <c r="F5" s="453"/>
      <c r="G5" s="474"/>
      <c r="J5" s="85"/>
      <c r="K5" s="85"/>
      <c r="L5" s="85"/>
      <c r="S5" s="650"/>
      <c r="T5" s="651"/>
      <c r="U5" s="654" t="s">
        <v>371</v>
      </c>
      <c r="V5" s="655"/>
      <c r="W5" s="85"/>
      <c r="X5" s="85"/>
      <c r="Y5" s="85"/>
      <c r="AB5" s="85"/>
      <c r="AH5" s="85"/>
      <c r="AI5" s="85"/>
      <c r="AJ5" s="85"/>
      <c r="AK5" s="85"/>
      <c r="AL5" s="85"/>
      <c r="AM5" s="85"/>
    </row>
    <row r="6" spans="2:46" ht="27.75" customHeight="1" thickBot="1">
      <c r="B6" s="288" t="s">
        <v>168</v>
      </c>
      <c r="C6" s="85"/>
      <c r="D6" s="85"/>
      <c r="E6" s="289"/>
      <c r="F6" s="289"/>
      <c r="G6" s="475"/>
      <c r="H6" s="85"/>
      <c r="I6" s="85"/>
      <c r="J6" s="789" t="s">
        <v>170</v>
      </c>
      <c r="K6" s="790"/>
      <c r="L6" s="790"/>
      <c r="M6" s="790"/>
      <c r="N6" s="791" t="s">
        <v>328</v>
      </c>
      <c r="O6" s="792"/>
      <c r="P6" s="792"/>
      <c r="S6" s="652"/>
      <c r="T6" s="653"/>
      <c r="U6" s="347" t="s">
        <v>345</v>
      </c>
      <c r="V6" s="348" t="s">
        <v>346</v>
      </c>
      <c r="W6" s="85"/>
      <c r="X6" s="85"/>
      <c r="AH6" s="85"/>
      <c r="AI6" s="85"/>
      <c r="AJ6" s="85"/>
      <c r="AK6" s="85"/>
      <c r="AL6" s="85"/>
      <c r="AM6" s="85"/>
    </row>
    <row r="7" spans="2:46" ht="30" customHeight="1" thickBot="1">
      <c r="B7" s="799" t="s">
        <v>57</v>
      </c>
      <c r="C7" s="800"/>
      <c r="D7" s="284"/>
      <c r="E7" s="801">
        <f>SUM(E8:E12)</f>
        <v>1279.51</v>
      </c>
      <c r="F7" s="802"/>
      <c r="G7" s="802"/>
      <c r="H7" s="803"/>
      <c r="J7" s="285" t="s">
        <v>131</v>
      </c>
      <c r="K7" s="306"/>
      <c r="L7" s="804" t="s">
        <v>169</v>
      </c>
      <c r="M7" s="805"/>
      <c r="N7" s="804" t="s">
        <v>139</v>
      </c>
      <c r="O7" s="806"/>
      <c r="P7" s="807"/>
      <c r="Q7" s="334" t="s">
        <v>364</v>
      </c>
      <c r="S7" s="656" t="s">
        <v>131</v>
      </c>
      <c r="T7" s="349" t="s">
        <v>164</v>
      </c>
      <c r="U7" s="340" t="s">
        <v>375</v>
      </c>
      <c r="V7" s="343">
        <v>10000</v>
      </c>
      <c r="W7" s="68"/>
      <c r="X7" s="68"/>
      <c r="AH7" s="68"/>
      <c r="AI7" s="68"/>
      <c r="AJ7" s="68"/>
      <c r="AK7" s="68"/>
      <c r="AL7" s="68"/>
      <c r="AM7" s="68"/>
    </row>
    <row r="8" spans="2:46" ht="30" customHeight="1" thickTop="1">
      <c r="B8" s="808" t="s">
        <v>333</v>
      </c>
      <c r="C8" s="753" t="s">
        <v>337</v>
      </c>
      <c r="D8" s="754"/>
      <c r="E8" s="812">
        <f>SUMIFS(E$20:E$63,H$20:H$63,"１年目中")</f>
        <v>81.34</v>
      </c>
      <c r="F8" s="813"/>
      <c r="G8" s="813"/>
      <c r="H8" s="768"/>
      <c r="J8" s="321" t="s">
        <v>164</v>
      </c>
      <c r="K8" s="322" t="s">
        <v>346</v>
      </c>
      <c r="L8" s="814">
        <f>ROUNDDOWN(SUMIFS($G$20:$G$63,$AA$20:$AA$63,"◎"),1)</f>
        <v>40.6</v>
      </c>
      <c r="M8" s="815"/>
      <c r="N8" s="763">
        <f>ROUNDDOWN(10000*L8/10,0)</f>
        <v>40600</v>
      </c>
      <c r="O8" s="764"/>
      <c r="P8" s="765"/>
      <c r="Q8" s="335">
        <f>COUNTIF(AA20:AA63,"◎")</f>
        <v>1</v>
      </c>
      <c r="S8" s="657"/>
      <c r="T8" s="347" t="s">
        <v>165</v>
      </c>
      <c r="U8" s="341">
        <v>20000</v>
      </c>
      <c r="V8" s="344">
        <v>10000</v>
      </c>
      <c r="AO8" s="310"/>
    </row>
    <row r="9" spans="2:46" ht="30" customHeight="1" thickBot="1">
      <c r="B9" s="809"/>
      <c r="C9" s="753" t="s">
        <v>336</v>
      </c>
      <c r="D9" s="754"/>
      <c r="E9" s="766">
        <f>SUMIFS(E$20:E$63,H$20:H$63,"２年目中")</f>
        <v>142.57999999999998</v>
      </c>
      <c r="F9" s="767"/>
      <c r="G9" s="767"/>
      <c r="H9" s="768"/>
      <c r="J9" s="793" t="s">
        <v>165</v>
      </c>
      <c r="K9" s="319" t="s">
        <v>345</v>
      </c>
      <c r="L9" s="771">
        <f>ROUNDDOWN(SUMIFS($G$20:$G$63,$AI$20:$AI$63,"◎新"),1)</f>
        <v>335.3</v>
      </c>
      <c r="M9" s="795"/>
      <c r="N9" s="773">
        <f>ROUNDDOWN(20000*L9/10,0)</f>
        <v>670600</v>
      </c>
      <c r="O9" s="796"/>
      <c r="P9" s="797"/>
      <c r="Q9" s="336">
        <f>COUNTIF(AI20:AI63,"◎新")</f>
        <v>5</v>
      </c>
      <c r="S9" s="658"/>
      <c r="T9" s="350" t="s">
        <v>166</v>
      </c>
      <c r="U9" s="345">
        <v>10000</v>
      </c>
      <c r="V9" s="346">
        <v>5000</v>
      </c>
      <c r="AO9" s="324"/>
    </row>
    <row r="10" spans="2:46" ht="30" customHeight="1">
      <c r="B10" s="809"/>
      <c r="C10" s="753" t="s">
        <v>335</v>
      </c>
      <c r="D10" s="754"/>
      <c r="E10" s="766">
        <f>SUMIFS(E$20:E$63,H$20:H$63,"３年目中")</f>
        <v>446.57</v>
      </c>
      <c r="F10" s="767"/>
      <c r="G10" s="767"/>
      <c r="H10" s="768"/>
      <c r="J10" s="794"/>
      <c r="K10" s="319" t="s">
        <v>346</v>
      </c>
      <c r="L10" s="771">
        <f>ROUNDDOWN(SUMIFS($G$20:$G$63,$AI$20:$AI$63,"◎既存"),1)</f>
        <v>29.5</v>
      </c>
      <c r="M10" s="798"/>
      <c r="N10" s="773">
        <f>ROUNDDOWN(20000*L10/10,0)</f>
        <v>59000</v>
      </c>
      <c r="O10" s="796"/>
      <c r="P10" s="797"/>
      <c r="Q10" s="336">
        <f>COUNTIF(AI20:AI63,"◎既存")</f>
        <v>2</v>
      </c>
    </row>
    <row r="11" spans="2:46" ht="30" customHeight="1">
      <c r="B11" s="810"/>
      <c r="C11" s="753" t="s">
        <v>334</v>
      </c>
      <c r="D11" s="754"/>
      <c r="E11" s="766">
        <f>SUMIFS(E$20:E$63,H$20:H$63,"３年目完")</f>
        <v>579.02</v>
      </c>
      <c r="F11" s="767"/>
      <c r="G11" s="767"/>
      <c r="H11" s="768"/>
      <c r="J11" s="769" t="s">
        <v>166</v>
      </c>
      <c r="K11" s="320" t="s">
        <v>345</v>
      </c>
      <c r="L11" s="771">
        <f>ROUNDDOWN(SUMIFS($G$20:$G$63,$AO$20:$AO$63,"◎新"),1)</f>
        <v>274</v>
      </c>
      <c r="M11" s="772"/>
      <c r="N11" s="773">
        <f>ROUNDDOWN(10000*L11/10,0)</f>
        <v>274000</v>
      </c>
      <c r="O11" s="512"/>
      <c r="P11" s="513"/>
      <c r="Q11" s="337">
        <f>COUNTIF(AO20:AO63,"◎新")</f>
        <v>2</v>
      </c>
    </row>
    <row r="12" spans="2:46" ht="30" customHeight="1" thickBot="1">
      <c r="B12" s="811"/>
      <c r="C12" s="774" t="s">
        <v>338</v>
      </c>
      <c r="D12" s="775"/>
      <c r="E12" s="776">
        <f>SUMIFS(E$20:E$63,H$20:H$63,"対象外")</f>
        <v>30</v>
      </c>
      <c r="F12" s="777"/>
      <c r="G12" s="777"/>
      <c r="H12" s="778"/>
      <c r="J12" s="770"/>
      <c r="K12" s="323" t="s">
        <v>346</v>
      </c>
      <c r="L12" s="779">
        <f>ROUNDDOWN(SUMIFS($G$20:$G$63,$AO$20:$AO$63,"◎既存"),1)</f>
        <v>242.6</v>
      </c>
      <c r="M12" s="780"/>
      <c r="N12" s="781">
        <f>ROUNDDOWN(10000*L12/10,0)</f>
        <v>242600</v>
      </c>
      <c r="O12" s="782"/>
      <c r="P12" s="783"/>
      <c r="Q12" s="338">
        <f>COUNTIF(AO20:AO63,"◎既存")</f>
        <v>1</v>
      </c>
      <c r="S12" s="660" t="s">
        <v>259</v>
      </c>
      <c r="T12" s="661"/>
      <c r="U12" s="661"/>
      <c r="V12" s="661"/>
      <c r="W12" s="661"/>
      <c r="X12" s="661"/>
      <c r="Y12" s="661"/>
      <c r="Z12" s="661"/>
      <c r="AA12" s="661"/>
      <c r="AB12" s="661"/>
      <c r="AC12" s="661"/>
      <c r="AD12" s="661"/>
      <c r="AE12" s="661"/>
      <c r="AF12" s="661"/>
      <c r="AG12" s="661"/>
      <c r="AH12" s="661"/>
      <c r="AI12" s="661"/>
      <c r="AJ12" s="661"/>
      <c r="AK12" s="661"/>
      <c r="AL12" s="661"/>
      <c r="AM12" s="661"/>
      <c r="AN12" s="661"/>
      <c r="AO12" s="556"/>
    </row>
    <row r="13" spans="2:46" s="18" customFormat="1" ht="30" customHeight="1" thickTop="1" thickBot="1">
      <c r="B13" s="311"/>
      <c r="C13" s="85"/>
      <c r="D13" s="85"/>
      <c r="E13" s="307"/>
      <c r="F13" s="307"/>
      <c r="G13" s="476"/>
      <c r="H13" s="307"/>
      <c r="J13" s="662" t="s">
        <v>260</v>
      </c>
      <c r="K13" s="663"/>
      <c r="L13" s="664">
        <f>SUM(L8:M12)</f>
        <v>922.00000000000011</v>
      </c>
      <c r="M13" s="665"/>
      <c r="N13" s="755">
        <f>SUM(N8:P12)</f>
        <v>1286800</v>
      </c>
      <c r="O13" s="756"/>
      <c r="P13" s="757"/>
      <c r="Q13" s="339">
        <f>SUM(Q8:Q12)</f>
        <v>11</v>
      </c>
      <c r="S13" s="758" t="s">
        <v>296</v>
      </c>
      <c r="T13" s="556"/>
      <c r="U13" s="556"/>
      <c r="V13" s="556"/>
      <c r="W13" s="556"/>
      <c r="X13" s="556"/>
      <c r="Y13" s="556"/>
      <c r="Z13" s="556"/>
      <c r="AA13" s="556"/>
      <c r="AB13" s="556"/>
      <c r="AC13" s="556"/>
      <c r="AD13" s="556"/>
      <c r="AE13" s="556"/>
      <c r="AF13" s="556"/>
      <c r="AG13" s="556"/>
      <c r="AH13" s="556"/>
      <c r="AI13" s="556"/>
      <c r="AJ13" s="556"/>
      <c r="AK13" s="556"/>
      <c r="AL13" s="556"/>
      <c r="AM13" s="556"/>
      <c r="AN13" s="556"/>
      <c r="AO13" s="556"/>
      <c r="AT13" s="308"/>
    </row>
    <row r="14" spans="2:46" s="18" customFormat="1" ht="30" customHeight="1" thickBot="1">
      <c r="B14" s="311"/>
      <c r="C14" s="85"/>
      <c r="D14" s="85"/>
      <c r="E14" s="307"/>
      <c r="F14" s="307"/>
      <c r="G14" s="476"/>
      <c r="H14" s="307"/>
      <c r="J14" s="759" t="s">
        <v>325</v>
      </c>
      <c r="K14" s="760"/>
      <c r="L14" s="761">
        <f>ROUNDDOWN(SUMIFS($G$20:$G$63,$AA$20:$AA$63,"国",$AH$20:$AH$63,"◎"),1)</f>
        <v>30.5</v>
      </c>
      <c r="M14" s="762"/>
      <c r="N14" s="763">
        <f>ROUNDDOWN(20000*L14/10,0)</f>
        <v>61000</v>
      </c>
      <c r="O14" s="764"/>
      <c r="P14" s="765"/>
      <c r="Q14" s="311"/>
      <c r="S14" s="85"/>
      <c r="T14" s="85"/>
      <c r="U14" s="85"/>
      <c r="V14" s="85"/>
      <c r="W14" s="85"/>
      <c r="X14" s="85"/>
      <c r="Y14" s="85"/>
      <c r="Z14" s="85"/>
      <c r="AA14" s="85"/>
      <c r="AB14" s="85"/>
      <c r="AC14" s="85"/>
      <c r="AD14" s="85"/>
      <c r="AE14" s="85"/>
      <c r="AF14" s="85"/>
      <c r="AG14" s="85"/>
      <c r="AH14" s="85"/>
      <c r="AI14" s="85"/>
      <c r="AJ14" s="85"/>
      <c r="AK14" s="85"/>
      <c r="AL14" s="85"/>
      <c r="AM14" s="85"/>
      <c r="AN14" s="308"/>
      <c r="AO14" s="308"/>
      <c r="AT14" s="308"/>
    </row>
    <row r="15" spans="2:46" ht="30" customHeight="1">
      <c r="I15" s="312"/>
      <c r="J15" s="312"/>
      <c r="K15" s="312"/>
      <c r="L15" s="312"/>
      <c r="M15" s="312"/>
      <c r="N15" s="726" t="s">
        <v>330</v>
      </c>
      <c r="O15" s="727"/>
      <c r="P15" s="727"/>
      <c r="Q15" s="728"/>
      <c r="S15" s="659" t="s">
        <v>341</v>
      </c>
      <c r="T15" s="659"/>
      <c r="U15" s="659"/>
      <c r="V15" s="659"/>
      <c r="W15" s="659"/>
      <c r="X15" s="659"/>
      <c r="Y15" s="729" t="s">
        <v>339</v>
      </c>
      <c r="Z15" s="730"/>
      <c r="AA15" s="731"/>
      <c r="AB15" s="729" t="s">
        <v>299</v>
      </c>
      <c r="AC15" s="677"/>
      <c r="AD15" s="677"/>
      <c r="AE15" s="677"/>
      <c r="AF15" s="677"/>
      <c r="AG15" s="692"/>
      <c r="AH15" s="732" t="s">
        <v>332</v>
      </c>
      <c r="AI15" s="733"/>
      <c r="AJ15" s="729" t="s">
        <v>363</v>
      </c>
      <c r="AK15" s="677"/>
      <c r="AL15" s="677"/>
      <c r="AM15" s="692"/>
      <c r="AN15" s="732" t="s">
        <v>360</v>
      </c>
      <c r="AO15" s="749"/>
    </row>
    <row r="16" spans="2:46" ht="25.5" customHeight="1">
      <c r="B16" s="693" t="s">
        <v>56</v>
      </c>
      <c r="C16" s="693" t="s">
        <v>206</v>
      </c>
      <c r="D16" s="696"/>
      <c r="E16" s="720" t="s">
        <v>410</v>
      </c>
      <c r="F16" s="721"/>
      <c r="G16" s="722"/>
      <c r="H16" s="697" t="s">
        <v>313</v>
      </c>
      <c r="I16" s="698"/>
      <c r="J16" s="699"/>
      <c r="K16" s="461"/>
      <c r="L16" s="700" t="s">
        <v>201</v>
      </c>
      <c r="M16" s="701"/>
      <c r="N16" s="457" t="s">
        <v>353</v>
      </c>
      <c r="O16" s="457" t="s">
        <v>354</v>
      </c>
      <c r="P16" s="457" t="s">
        <v>355</v>
      </c>
      <c r="Q16" s="457" t="s">
        <v>356</v>
      </c>
      <c r="W16" s="457"/>
      <c r="X16" s="457"/>
      <c r="Y16" s="460" t="s">
        <v>301</v>
      </c>
      <c r="Z16" s="458" t="s">
        <v>302</v>
      </c>
      <c r="AA16" s="459" t="s">
        <v>303</v>
      </c>
      <c r="AB16" s="460" t="s">
        <v>304</v>
      </c>
      <c r="AC16" s="458" t="s">
        <v>305</v>
      </c>
      <c r="AD16" s="459" t="s">
        <v>306</v>
      </c>
      <c r="AE16" s="460" t="s">
        <v>309</v>
      </c>
      <c r="AF16" s="458" t="s">
        <v>310</v>
      </c>
      <c r="AG16" s="459" t="s">
        <v>311</v>
      </c>
      <c r="AH16" s="734"/>
      <c r="AI16" s="735"/>
      <c r="AJ16" s="272" t="s">
        <v>312</v>
      </c>
      <c r="AK16" s="309" t="s">
        <v>350</v>
      </c>
      <c r="AL16" s="313" t="s">
        <v>351</v>
      </c>
      <c r="AM16" s="457" t="s">
        <v>352</v>
      </c>
      <c r="AN16" s="750"/>
      <c r="AO16" s="751"/>
    </row>
    <row r="17" spans="2:49" ht="25.5" customHeight="1">
      <c r="B17" s="694"/>
      <c r="C17" s="694"/>
      <c r="D17" s="694"/>
      <c r="E17" s="717" t="s">
        <v>409</v>
      </c>
      <c r="F17" s="714" t="s">
        <v>411</v>
      </c>
      <c r="G17" s="819" t="s">
        <v>428</v>
      </c>
      <c r="H17" s="702" t="s">
        <v>297</v>
      </c>
      <c r="I17" s="705" t="s">
        <v>167</v>
      </c>
      <c r="J17" s="708" t="s">
        <v>298</v>
      </c>
      <c r="K17" s="711" t="s">
        <v>365</v>
      </c>
      <c r="L17" s="684" t="s">
        <v>344</v>
      </c>
      <c r="M17" s="687" t="s">
        <v>205</v>
      </c>
      <c r="N17" s="752" t="s">
        <v>325</v>
      </c>
      <c r="O17" s="692"/>
      <c r="P17" s="666" t="s">
        <v>324</v>
      </c>
      <c r="Q17" s="667"/>
      <c r="S17" s="668" t="s">
        <v>164</v>
      </c>
      <c r="T17" s="659"/>
      <c r="U17" s="668" t="s">
        <v>165</v>
      </c>
      <c r="V17" s="659"/>
      <c r="W17" s="668" t="s">
        <v>166</v>
      </c>
      <c r="X17" s="659"/>
      <c r="Y17" s="691" t="s">
        <v>340</v>
      </c>
      <c r="Z17" s="677"/>
      <c r="AA17" s="692"/>
      <c r="AB17" s="691" t="s">
        <v>319</v>
      </c>
      <c r="AC17" s="677"/>
      <c r="AD17" s="692"/>
      <c r="AE17" s="691" t="s">
        <v>320</v>
      </c>
      <c r="AF17" s="677"/>
      <c r="AG17" s="692"/>
      <c r="AH17" s="744" t="s">
        <v>358</v>
      </c>
      <c r="AI17" s="744" t="s">
        <v>359</v>
      </c>
      <c r="AJ17" s="691" t="s">
        <v>321</v>
      </c>
      <c r="AK17" s="677"/>
      <c r="AL17" s="692"/>
      <c r="AM17" s="683" t="s">
        <v>314</v>
      </c>
      <c r="AN17" s="738" t="s">
        <v>361</v>
      </c>
      <c r="AO17" s="745" t="s">
        <v>362</v>
      </c>
    </row>
    <row r="18" spans="2:49" ht="74.25" customHeight="1">
      <c r="B18" s="694"/>
      <c r="C18" s="694"/>
      <c r="D18" s="694"/>
      <c r="E18" s="718"/>
      <c r="F18" s="715"/>
      <c r="G18" s="820"/>
      <c r="H18" s="703"/>
      <c r="I18" s="706"/>
      <c r="J18" s="709"/>
      <c r="K18" s="712"/>
      <c r="L18" s="685"/>
      <c r="M18" s="688"/>
      <c r="N18" s="741" t="s">
        <v>349</v>
      </c>
      <c r="O18" s="741" t="s">
        <v>331</v>
      </c>
      <c r="P18" s="741" t="s">
        <v>322</v>
      </c>
      <c r="Q18" s="742" t="s">
        <v>323</v>
      </c>
      <c r="S18" s="690" t="s">
        <v>342</v>
      </c>
      <c r="T18" s="690" t="s">
        <v>343</v>
      </c>
      <c r="U18" s="690" t="s">
        <v>342</v>
      </c>
      <c r="V18" s="690" t="s">
        <v>343</v>
      </c>
      <c r="W18" s="690" t="s">
        <v>342</v>
      </c>
      <c r="X18" s="690" t="s">
        <v>343</v>
      </c>
      <c r="Y18" s="678" t="s">
        <v>317</v>
      </c>
      <c r="Z18" s="680" t="s">
        <v>347</v>
      </c>
      <c r="AA18" s="314" t="s">
        <v>348</v>
      </c>
      <c r="AB18" s="678" t="s">
        <v>317</v>
      </c>
      <c r="AC18" s="680" t="s">
        <v>318</v>
      </c>
      <c r="AD18" s="315" t="s">
        <v>307</v>
      </c>
      <c r="AE18" s="681" t="s">
        <v>315</v>
      </c>
      <c r="AF18" s="681" t="s">
        <v>316</v>
      </c>
      <c r="AG18" s="683" t="s">
        <v>308</v>
      </c>
      <c r="AH18" s="745"/>
      <c r="AI18" s="747"/>
      <c r="AJ18" s="678" t="s">
        <v>315</v>
      </c>
      <c r="AK18" s="669" t="s">
        <v>316</v>
      </c>
      <c r="AL18" s="671" t="s">
        <v>300</v>
      </c>
      <c r="AM18" s="736"/>
      <c r="AN18" s="739"/>
      <c r="AO18" s="747"/>
      <c r="AP18" s="673" t="s">
        <v>8</v>
      </c>
      <c r="AQ18" s="674"/>
      <c r="AR18" s="674"/>
      <c r="AS18" s="674"/>
      <c r="AT18" s="674"/>
    </row>
    <row r="19" spans="2:49" ht="74.25" customHeight="1" thickBot="1">
      <c r="B19" s="695"/>
      <c r="C19" s="695"/>
      <c r="D19" s="695"/>
      <c r="E19" s="719"/>
      <c r="F19" s="716"/>
      <c r="G19" s="821"/>
      <c r="H19" s="704"/>
      <c r="I19" s="707"/>
      <c r="J19" s="710"/>
      <c r="K19" s="713"/>
      <c r="L19" s="686"/>
      <c r="M19" s="689"/>
      <c r="N19" s="682"/>
      <c r="O19" s="682"/>
      <c r="P19" s="682"/>
      <c r="Q19" s="743"/>
      <c r="S19" s="682"/>
      <c r="T19" s="682"/>
      <c r="U19" s="682"/>
      <c r="V19" s="682"/>
      <c r="W19" s="682"/>
      <c r="X19" s="682"/>
      <c r="Y19" s="679"/>
      <c r="Z19" s="672"/>
      <c r="AA19" s="316" t="s">
        <v>357</v>
      </c>
      <c r="AB19" s="679"/>
      <c r="AC19" s="672"/>
      <c r="AD19" s="315" t="s">
        <v>307</v>
      </c>
      <c r="AE19" s="682"/>
      <c r="AF19" s="682"/>
      <c r="AG19" s="682"/>
      <c r="AH19" s="746"/>
      <c r="AI19" s="748"/>
      <c r="AJ19" s="679"/>
      <c r="AK19" s="670"/>
      <c r="AL19" s="672"/>
      <c r="AM19" s="737"/>
      <c r="AN19" s="740"/>
      <c r="AO19" s="748"/>
      <c r="AP19" s="673" t="s">
        <v>8</v>
      </c>
      <c r="AQ19" s="674"/>
      <c r="AR19" s="674"/>
      <c r="AS19" s="674"/>
      <c r="AT19" s="674"/>
      <c r="AW19" s="452" t="s">
        <v>8</v>
      </c>
    </row>
    <row r="20" spans="2:49" s="457" customFormat="1" ht="30" customHeight="1" thickTop="1">
      <c r="B20" s="463">
        <v>1</v>
      </c>
      <c r="C20" s="675" t="s">
        <v>254</v>
      </c>
      <c r="D20" s="675"/>
      <c r="E20" s="463">
        <v>10.23</v>
      </c>
      <c r="F20" s="454" t="s">
        <v>413</v>
      </c>
      <c r="G20" s="470">
        <f>IF(E20="","",IF(F20="有機JAS認証書",E20,ROUNDDOWN(E20*(1-$M$3),2)))</f>
        <v>10.23</v>
      </c>
      <c r="H20" s="164" t="str">
        <f>IF(J20="","",IF(J20&lt;365,"１年目中",IF(J20&lt;=730,"２年目中",IF(J20&lt;1095,"３年目中",IF(J20&lt;=1460,"３年目完","対象外")))))</f>
        <v>２年目中</v>
      </c>
      <c r="I20" s="162">
        <v>45383</v>
      </c>
      <c r="J20" s="463">
        <f>IF(I20="","",_xlfn.DAYS("R8.3.31",I20))</f>
        <v>729</v>
      </c>
      <c r="K20" s="162" t="s">
        <v>346</v>
      </c>
      <c r="L20" s="162"/>
      <c r="M20" s="161" t="s">
        <v>174</v>
      </c>
      <c r="N20" s="274" t="str">
        <f>IF(I20="","",IF(AND(K20="新規",I20&gt;=DATE(2024,12,17),I20&lt;=DATE(2026,3,31)),"○","×"))</f>
        <v>×</v>
      </c>
      <c r="O20" s="270" t="s">
        <v>433</v>
      </c>
      <c r="P20" s="270" t="s">
        <v>433</v>
      </c>
      <c r="Q20" s="270" t="s">
        <v>433</v>
      </c>
      <c r="S20" s="162">
        <f>IF(I20="","",I20)</f>
        <v>45383</v>
      </c>
      <c r="T20" s="162">
        <f t="shared" ref="T20:T63" si="0">IF(I20="","",EDATE(I20,12)-1)</f>
        <v>45747</v>
      </c>
      <c r="U20" s="162">
        <f t="shared" ref="U20:U63" si="1">IF(I20="","",EDATE(I20,12))</f>
        <v>45748</v>
      </c>
      <c r="V20" s="162">
        <f>IF($I20="","",EDATE($I20,24)-1)</f>
        <v>46112</v>
      </c>
      <c r="W20" s="162">
        <f>IF(I20="","",EDATE(I20,24))</f>
        <v>46113</v>
      </c>
      <c r="X20" s="162">
        <f>IF($I20="","",EDATE($I20,36)-1)</f>
        <v>46477</v>
      </c>
      <c r="Y20" s="262" t="str">
        <f>IF(S20="","",IF(S20&gt;=DATE(2025,4,1),"〇","×"))</f>
        <v>×</v>
      </c>
      <c r="Z20" s="263" t="str">
        <f>IF(K20="","",IF(K20="既存","〇","×"))</f>
        <v>〇</v>
      </c>
      <c r="AA20" s="278" t="str">
        <f>IF(Y20="","",IF(AND(Y20="〇",Z20="〇"),"◎",IF(AND(N20="○",Z20="×"),"国","×")))</f>
        <v>×</v>
      </c>
      <c r="AB20" s="262" t="str">
        <f>IF(U20="","",IF(U20&gt;=DATE(2025,4,1),"〇","×"))</f>
        <v>〇</v>
      </c>
      <c r="AC20" s="263" t="str">
        <f>IF(U20="","",IF(U20&lt;=DATE(2026,3,31),"〇","×"))</f>
        <v>〇</v>
      </c>
      <c r="AD20" s="265" t="str">
        <f>IF(I20="","",IF(AND(AB20="〇",AC20="〇"),"◎","×"))</f>
        <v>◎</v>
      </c>
      <c r="AE20" s="260" t="str">
        <f>IF(V20="","",IF(V20&gt;=DATE(2025,4,1),"〇","×"))</f>
        <v>〇</v>
      </c>
      <c r="AF20" s="260" t="str">
        <f>IF(V20="","",IF(V20&lt;=DATE(2026,3,31),"〇","×"))</f>
        <v>〇</v>
      </c>
      <c r="AG20" s="268" t="str">
        <f>IF(I20="","",IF(AND(AE20="〇",AF20="〇"),"◎","×"))</f>
        <v>◎</v>
      </c>
      <c r="AH20" s="278" t="str">
        <f>IF(O20="あり","国交付済",IF(P20="あり","交付済",IF(I20="","",IF(OR(AD20="◎",AG20="◎"),"◎","×"))))</f>
        <v>◎</v>
      </c>
      <c r="AI20" s="317" t="str">
        <f>_xlfn.IFS(AND(AH20="◎",Z20="×"),"◎新",AND(AH20="◎",Z20="〇"),"◎既存",NOT(AH20="◎"),"")</f>
        <v>◎既存</v>
      </c>
      <c r="AJ20" s="262" t="str">
        <f t="shared" ref="AJ20:AJ63" si="2">IF(X20="","",IF(X20&gt;=DATE(2025,4,1),"〇","×"))</f>
        <v>〇</v>
      </c>
      <c r="AK20" s="264" t="str">
        <f>IF(X20="","",IF(X20&lt;=DATE(2026,3,31),"〇","×"))</f>
        <v>×</v>
      </c>
      <c r="AL20" s="263" t="str">
        <f t="shared" ref="AL20:AL63" si="3">IF(V20="","",IF(AND(AJ20="〇",AK20="〇"),"◎","×"))</f>
        <v>×</v>
      </c>
      <c r="AM20" s="266" t="str">
        <f t="shared" ref="AM20:AM63" si="4">IF(L20="","",IF(L20="多年生","〇","×"))</f>
        <v/>
      </c>
      <c r="AN20" s="278" t="str">
        <f t="shared" ref="AN20:AN63" si="5">IF(P20="あり","交付済",IF(E20="","",IF(AND(AL20="◎",AM20="〇"),"◎","×")))</f>
        <v>×</v>
      </c>
      <c r="AO20" s="278" t="str">
        <f>_xlfn.IFS(AND(AN20="◎",Z20="×"),"◎新",AND(AN20="◎",Z20="〇"),"◎既存",NOT(AN20="◎"),"")</f>
        <v/>
      </c>
      <c r="AP20" s="158" t="s">
        <v>71</v>
      </c>
      <c r="AQ20" s="159" t="s">
        <v>72</v>
      </c>
      <c r="AR20" s="676" t="s">
        <v>202</v>
      </c>
      <c r="AS20" s="677"/>
      <c r="AT20" s="160" t="s">
        <v>203</v>
      </c>
      <c r="AU20" s="457" t="s">
        <v>325</v>
      </c>
      <c r="AV20" s="457" t="s">
        <v>324</v>
      </c>
      <c r="AW20" s="452" t="s">
        <v>413</v>
      </c>
    </row>
    <row r="21" spans="2:49" ht="30" customHeight="1">
      <c r="B21" s="455">
        <v>2</v>
      </c>
      <c r="C21" s="659" t="s">
        <v>255</v>
      </c>
      <c r="D21" s="659"/>
      <c r="E21" s="455">
        <v>20.34</v>
      </c>
      <c r="F21" s="462" t="s">
        <v>413</v>
      </c>
      <c r="G21" s="471">
        <f t="shared" ref="G21:G63" si="6">IF(E21="","",IF(F21="有機JAS認証書",E21,ROUNDDOWN(E21*(1-$M$3),2)))</f>
        <v>20.34</v>
      </c>
      <c r="H21" s="164" t="str">
        <f>IF(J21="","",IF(J21&lt;365,"１年目中",IF(J21&lt;=730,"２年目中",IF(J21&lt;1095,"３年目中",IF(J21&lt;=1460,"３年目完","対象外")))))</f>
        <v>２年目中</v>
      </c>
      <c r="I21" s="163">
        <v>45726</v>
      </c>
      <c r="J21" s="455">
        <f>IF(I21="","",_xlfn.DAYS("R8.3.31",I21))</f>
        <v>386</v>
      </c>
      <c r="K21" s="163" t="s">
        <v>345</v>
      </c>
      <c r="L21" s="163"/>
      <c r="M21" s="462" t="s">
        <v>174</v>
      </c>
      <c r="N21" s="274" t="str">
        <f>IF(I21="","",IF(AND(K21="新規",I21&gt;=DATE(2024,12,17),I21&lt;=DATE(2026,3,31)),"○","×"))</f>
        <v>○</v>
      </c>
      <c r="O21" s="270" t="s">
        <v>434</v>
      </c>
      <c r="P21" s="270" t="s">
        <v>433</v>
      </c>
      <c r="Q21" s="270" t="s">
        <v>433</v>
      </c>
      <c r="S21" s="163">
        <f>IF(I21="","",I21)</f>
        <v>45726</v>
      </c>
      <c r="T21" s="163">
        <f t="shared" si="0"/>
        <v>46090</v>
      </c>
      <c r="U21" s="163">
        <f t="shared" si="1"/>
        <v>46091</v>
      </c>
      <c r="V21" s="163">
        <f t="shared" ref="V21:V63" si="7">IF(I21="","",EDATE(I21,24)-1)</f>
        <v>46455</v>
      </c>
      <c r="W21" s="163">
        <f>IF(I21="","",EDATE(I21,24))</f>
        <v>46456</v>
      </c>
      <c r="X21" s="163">
        <f t="shared" ref="X21:X63" si="8">IF($I21="","",EDATE($I21,36)-1)</f>
        <v>46821</v>
      </c>
      <c r="Y21" s="256" t="str">
        <f>IF(S21="","",IF(S21&gt;=DATE(2025,4,1),"〇","×"))</f>
        <v>×</v>
      </c>
      <c r="Z21" s="257" t="str">
        <f>IF(K21="","",IF(K21="既存","〇","×"))</f>
        <v>×</v>
      </c>
      <c r="AA21" s="255" t="str">
        <f>IF(Y21="","",IF(AND(Y21="〇",Z21="〇"),"◎",IF(AND(N21="○",Z21="×"),"国","×")))</f>
        <v>国</v>
      </c>
      <c r="AB21" s="256" t="str">
        <f>IF(U21="","",IF(U21&gt;=DATE(2025,4,1),"〇","×"))</f>
        <v>〇</v>
      </c>
      <c r="AC21" s="257" t="str">
        <f>IF(U21="","",IF(U21&lt;=DATE(2026,3,31),"〇","×"))</f>
        <v>〇</v>
      </c>
      <c r="AD21" s="259" t="str">
        <f>IF(I21="","",IF(AND(AB21="〇",AC21="〇"),"◎","×"))</f>
        <v>◎</v>
      </c>
      <c r="AE21" s="261" t="str">
        <f>IF(V21="","",IF(V21&gt;=DATE(2025,4,1),"〇","×"))</f>
        <v>〇</v>
      </c>
      <c r="AF21" s="261" t="str">
        <f>IF(V21="","",IF(V21&lt;=DATE(2026,3,31),"〇","×"))</f>
        <v>×</v>
      </c>
      <c r="AG21" s="269" t="str">
        <f>IF(I21="","",IF(AND(AE21="〇",AF21="〇"),"◎","×"))</f>
        <v>×</v>
      </c>
      <c r="AH21" s="255" t="str">
        <f>IF(O21="あり","国交付済",IF(P21="あり","交付済",IF(I21="","",IF(OR(AD21="◎",AG21="◎"),"◎","×"))))</f>
        <v>国交付済</v>
      </c>
      <c r="AI21" s="318" t="str">
        <f>_xlfn.IFS(AND(AH21="◎",Z21="×"),"◎新",AND(AH21="◎",Z21="〇"),"◎既存",NOT(AH21="◎"),"")</f>
        <v/>
      </c>
      <c r="AJ21" s="258" t="str">
        <f t="shared" si="2"/>
        <v>〇</v>
      </c>
      <c r="AK21" s="256" t="str">
        <f>IF(X21="","",IF(X21&lt;=DATE(2026,3,31),"〇","×"))</f>
        <v>×</v>
      </c>
      <c r="AL21" s="257" t="str">
        <f t="shared" si="3"/>
        <v>×</v>
      </c>
      <c r="AM21" s="267" t="str">
        <f t="shared" si="4"/>
        <v/>
      </c>
      <c r="AN21" s="255" t="str">
        <f t="shared" si="5"/>
        <v>×</v>
      </c>
      <c r="AO21" s="255" t="str">
        <f>_xlfn.IFS(AND(AN21="◎",Z21="×"),"◎新",AND(AN21="◎",Z21="〇"),"◎既存",NOT(AN21="◎"),"")</f>
        <v/>
      </c>
      <c r="AP21" s="116" t="s">
        <v>164</v>
      </c>
      <c r="AQ21" s="117" t="s">
        <v>73</v>
      </c>
      <c r="AR21" s="156" t="s">
        <v>345</v>
      </c>
      <c r="AS21" s="156" t="s">
        <v>204</v>
      </c>
      <c r="AT21" s="118" t="s">
        <v>172</v>
      </c>
      <c r="AU21" s="456" t="s">
        <v>327</v>
      </c>
      <c r="AV21" s="456" t="s">
        <v>327</v>
      </c>
      <c r="AW21" s="452" t="s">
        <v>407</v>
      </c>
    </row>
    <row r="22" spans="2:49" ht="30" customHeight="1">
      <c r="B22" s="455">
        <v>3</v>
      </c>
      <c r="C22" s="659" t="s">
        <v>256</v>
      </c>
      <c r="D22" s="659"/>
      <c r="E22" s="455">
        <v>30.56</v>
      </c>
      <c r="F22" s="462" t="s">
        <v>413</v>
      </c>
      <c r="G22" s="471">
        <f t="shared" si="6"/>
        <v>30.56</v>
      </c>
      <c r="H22" s="164" t="str">
        <f t="shared" ref="H22:H35" si="9">IF(J22="","",IF(J22&lt;365,"１年目中",IF(J22&lt;=730,"２年目中",IF(J22&lt;1095,"３年目中",IF(J22&lt;=1460,"３年目完","対象外")))))</f>
        <v>２年目中</v>
      </c>
      <c r="I22" s="163">
        <v>45642</v>
      </c>
      <c r="J22" s="455">
        <f t="shared" ref="J22:J63" si="10">IF(I22="","",_xlfn.DAYS("R8.3.31",I22))</f>
        <v>470</v>
      </c>
      <c r="K22" s="163" t="s">
        <v>345</v>
      </c>
      <c r="L22" s="163"/>
      <c r="M22" s="462" t="s">
        <v>174</v>
      </c>
      <c r="N22" s="274" t="str">
        <f t="shared" ref="N22:N63" si="11">IF(I22="","",IF(AND(K22="新規",I22&gt;=DATE(2024,12,17),I22&lt;=DATE(2026,3,31)),"○","×"))</f>
        <v>×</v>
      </c>
      <c r="O22" s="270" t="s">
        <v>433</v>
      </c>
      <c r="P22" s="270" t="s">
        <v>433</v>
      </c>
      <c r="Q22" s="270" t="s">
        <v>433</v>
      </c>
      <c r="S22" s="163">
        <f t="shared" ref="S22:S63" si="12">IF(I22="","",I22)</f>
        <v>45642</v>
      </c>
      <c r="T22" s="163">
        <f t="shared" si="0"/>
        <v>46006</v>
      </c>
      <c r="U22" s="163">
        <f t="shared" si="1"/>
        <v>46007</v>
      </c>
      <c r="V22" s="163">
        <f t="shared" si="7"/>
        <v>46371</v>
      </c>
      <c r="W22" s="163">
        <f>IF(I22="","",EDATE(I22,24))</f>
        <v>46372</v>
      </c>
      <c r="X22" s="163">
        <f t="shared" si="8"/>
        <v>46736</v>
      </c>
      <c r="Y22" s="256" t="str">
        <f t="shared" ref="Y22:Y63" si="13">IF(S22="","",IF(S22&gt;=DATE(2025,4,1),"〇","×"))</f>
        <v>×</v>
      </c>
      <c r="Z22" s="257" t="str">
        <f t="shared" ref="Z22:Z63" si="14">IF(K22="","",IF(K22="既存","〇","×"))</f>
        <v>×</v>
      </c>
      <c r="AA22" s="255" t="str">
        <f t="shared" ref="AA22:AA63" si="15">IF(Y22="","",IF(AND(Y22="〇",Z22="〇"),"◎",IF(AND(N22="○",Z22="×"),"国","×")))</f>
        <v>×</v>
      </c>
      <c r="AB22" s="256" t="str">
        <f t="shared" ref="AB22:AB63" si="16">IF(U22="","",IF(U22&gt;=DATE(2025,4,1),"〇","×"))</f>
        <v>〇</v>
      </c>
      <c r="AC22" s="257" t="str">
        <f t="shared" ref="AC22:AC63" si="17">IF(U22="","",IF(U22&lt;=DATE(2026,3,31),"〇","×"))</f>
        <v>〇</v>
      </c>
      <c r="AD22" s="259" t="str">
        <f t="shared" ref="AD22:AD63" si="18">IF(I22="","",IF(AND(AB22="〇",AC22="〇"),"◎","×"))</f>
        <v>◎</v>
      </c>
      <c r="AE22" s="261" t="str">
        <f t="shared" ref="AE22:AE63" si="19">IF(V22="","",IF(V22&gt;=DATE(2025,4,1),"〇","×"))</f>
        <v>〇</v>
      </c>
      <c r="AF22" s="261" t="str">
        <f t="shared" ref="AF22:AF63" si="20">IF(V22="","",IF(V22&lt;=DATE(2026,3,31),"〇","×"))</f>
        <v>×</v>
      </c>
      <c r="AG22" s="269" t="str">
        <f t="shared" ref="AG22:AG63" si="21">IF(I22="","",IF(AND(AE22="〇",AF22="〇"),"◎","×"))</f>
        <v>×</v>
      </c>
      <c r="AH22" s="255" t="str">
        <f>IF(O22="あり","国交付済",IF(P22="あり","交付済",IF(I22="","",IF(OR(AD22="◎",AG22="◎"),"◎","×"))))</f>
        <v>◎</v>
      </c>
      <c r="AI22" s="318" t="str">
        <f t="shared" ref="AI22:AI63" si="22">_xlfn.IFS(AND(AH22="◎",Z22="×"),"◎新",AND(AH22="◎",Z22="〇"),"◎既存",NOT(AH22="◎"),"")</f>
        <v>◎新</v>
      </c>
      <c r="AJ22" s="258" t="str">
        <f t="shared" si="2"/>
        <v>〇</v>
      </c>
      <c r="AK22" s="256" t="str">
        <f t="shared" ref="AK22:AK63" si="23">IF(X22="","",IF(X22&lt;=DATE(2026,3,31),"〇","×"))</f>
        <v>×</v>
      </c>
      <c r="AL22" s="257" t="str">
        <f t="shared" si="3"/>
        <v>×</v>
      </c>
      <c r="AM22" s="267" t="str">
        <f t="shared" si="4"/>
        <v/>
      </c>
      <c r="AN22" s="255" t="str">
        <f t="shared" si="5"/>
        <v>×</v>
      </c>
      <c r="AO22" s="255" t="str">
        <f t="shared" ref="AO22:AO63" si="24">_xlfn.IFS(AND(AN22="◎",Z22="×"),"◎新",AND(AN22="◎",Z22="〇"),"◎既存",NOT(AN22="◎"),"")</f>
        <v/>
      </c>
      <c r="AP22" s="116" t="s">
        <v>165</v>
      </c>
      <c r="AQ22" s="117" t="s">
        <v>74</v>
      </c>
      <c r="AR22" s="156" t="s">
        <v>346</v>
      </c>
      <c r="AS22" s="156"/>
      <c r="AT22" s="118" t="s">
        <v>173</v>
      </c>
      <c r="AU22" s="275" t="s">
        <v>326</v>
      </c>
      <c r="AV22" s="275" t="s">
        <v>326</v>
      </c>
      <c r="AW22" s="452" t="s">
        <v>408</v>
      </c>
    </row>
    <row r="23" spans="2:49" ht="30" customHeight="1">
      <c r="B23" s="455">
        <v>4</v>
      </c>
      <c r="C23" s="659" t="s">
        <v>256</v>
      </c>
      <c r="D23" s="659"/>
      <c r="E23" s="455">
        <v>30.56</v>
      </c>
      <c r="F23" s="462" t="s">
        <v>413</v>
      </c>
      <c r="G23" s="471">
        <f t="shared" si="6"/>
        <v>30.56</v>
      </c>
      <c r="H23" s="164" t="str">
        <f t="shared" si="9"/>
        <v>２年目中</v>
      </c>
      <c r="I23" s="163">
        <v>45643</v>
      </c>
      <c r="J23" s="455">
        <f t="shared" si="10"/>
        <v>469</v>
      </c>
      <c r="K23" s="163" t="s">
        <v>345</v>
      </c>
      <c r="L23" s="163"/>
      <c r="M23" s="462" t="s">
        <v>174</v>
      </c>
      <c r="N23" s="274" t="str">
        <f t="shared" si="11"/>
        <v>○</v>
      </c>
      <c r="O23" s="270" t="s">
        <v>433</v>
      </c>
      <c r="P23" s="270" t="s">
        <v>433</v>
      </c>
      <c r="Q23" s="270" t="s">
        <v>433</v>
      </c>
      <c r="S23" s="163">
        <f t="shared" si="12"/>
        <v>45643</v>
      </c>
      <c r="T23" s="163">
        <f t="shared" si="0"/>
        <v>46007</v>
      </c>
      <c r="U23" s="163">
        <f t="shared" si="1"/>
        <v>46008</v>
      </c>
      <c r="V23" s="163">
        <f t="shared" si="7"/>
        <v>46372</v>
      </c>
      <c r="W23" s="163">
        <f>IF(I23="","",EDATE(I23,24))</f>
        <v>46373</v>
      </c>
      <c r="X23" s="163">
        <f t="shared" si="8"/>
        <v>46737</v>
      </c>
      <c r="Y23" s="256" t="str">
        <f t="shared" si="13"/>
        <v>×</v>
      </c>
      <c r="Z23" s="257" t="str">
        <f t="shared" si="14"/>
        <v>×</v>
      </c>
      <c r="AA23" s="255" t="str">
        <f t="shared" si="15"/>
        <v>国</v>
      </c>
      <c r="AB23" s="256" t="str">
        <f t="shared" si="16"/>
        <v>〇</v>
      </c>
      <c r="AC23" s="257" t="str">
        <f t="shared" si="17"/>
        <v>〇</v>
      </c>
      <c r="AD23" s="259" t="str">
        <f t="shared" si="18"/>
        <v>◎</v>
      </c>
      <c r="AE23" s="261" t="str">
        <f t="shared" si="19"/>
        <v>〇</v>
      </c>
      <c r="AF23" s="261" t="str">
        <f t="shared" si="20"/>
        <v>×</v>
      </c>
      <c r="AG23" s="269" t="str">
        <f t="shared" si="21"/>
        <v>×</v>
      </c>
      <c r="AH23" s="255" t="str">
        <f>IF(O23="あり","国交付済",IF(P23="あり","交付済",IF(I23="","",IF(OR(AD23="◎",AG23="◎"),"◎","×"))))</f>
        <v>◎</v>
      </c>
      <c r="AI23" s="318" t="str">
        <f t="shared" si="22"/>
        <v>◎新</v>
      </c>
      <c r="AJ23" s="258" t="str">
        <f t="shared" si="2"/>
        <v>〇</v>
      </c>
      <c r="AK23" s="256" t="str">
        <f t="shared" si="23"/>
        <v>×</v>
      </c>
      <c r="AL23" s="257" t="str">
        <f t="shared" si="3"/>
        <v>×</v>
      </c>
      <c r="AM23" s="267" t="str">
        <f t="shared" si="4"/>
        <v/>
      </c>
      <c r="AN23" s="255" t="str">
        <f t="shared" si="5"/>
        <v>×</v>
      </c>
      <c r="AO23" s="255" t="str">
        <f t="shared" si="24"/>
        <v/>
      </c>
      <c r="AP23" s="116" t="s">
        <v>165</v>
      </c>
      <c r="AQ23" s="117" t="s">
        <v>74</v>
      </c>
      <c r="AR23" s="156" t="s">
        <v>346</v>
      </c>
      <c r="AS23" s="156"/>
      <c r="AT23" s="118" t="s">
        <v>173</v>
      </c>
      <c r="AU23" s="275" t="s">
        <v>326</v>
      </c>
      <c r="AV23" s="275" t="s">
        <v>326</v>
      </c>
      <c r="AW23" s="456" t="s">
        <v>432</v>
      </c>
    </row>
    <row r="24" spans="2:49" ht="30" customHeight="1">
      <c r="B24" s="455">
        <v>5</v>
      </c>
      <c r="C24" s="659" t="s">
        <v>257</v>
      </c>
      <c r="D24" s="659"/>
      <c r="E24" s="455">
        <v>40.67</v>
      </c>
      <c r="F24" s="462" t="s">
        <v>413</v>
      </c>
      <c r="G24" s="471">
        <f t="shared" si="6"/>
        <v>40.67</v>
      </c>
      <c r="H24" s="164" t="str">
        <f t="shared" si="9"/>
        <v>１年目中</v>
      </c>
      <c r="I24" s="163">
        <v>45874</v>
      </c>
      <c r="J24" s="455">
        <f t="shared" si="10"/>
        <v>238</v>
      </c>
      <c r="K24" s="163" t="s">
        <v>345</v>
      </c>
      <c r="L24" s="163"/>
      <c r="M24" s="462" t="s">
        <v>174</v>
      </c>
      <c r="N24" s="274" t="str">
        <f t="shared" si="11"/>
        <v>○</v>
      </c>
      <c r="O24" s="270" t="s">
        <v>434</v>
      </c>
      <c r="P24" s="270" t="s">
        <v>433</v>
      </c>
      <c r="Q24" s="270" t="s">
        <v>433</v>
      </c>
      <c r="S24" s="163">
        <f t="shared" si="12"/>
        <v>45874</v>
      </c>
      <c r="T24" s="163">
        <f t="shared" si="0"/>
        <v>46238</v>
      </c>
      <c r="U24" s="163">
        <f t="shared" si="1"/>
        <v>46239</v>
      </c>
      <c r="V24" s="163">
        <f t="shared" si="7"/>
        <v>46603</v>
      </c>
      <c r="W24" s="163">
        <f t="shared" ref="W24:W63" si="25">IF(I24="","",EDATE(I24,24))</f>
        <v>46604</v>
      </c>
      <c r="X24" s="163">
        <f t="shared" si="8"/>
        <v>46969</v>
      </c>
      <c r="Y24" s="256" t="str">
        <f t="shared" si="13"/>
        <v>〇</v>
      </c>
      <c r="Z24" s="257" t="str">
        <f t="shared" si="14"/>
        <v>×</v>
      </c>
      <c r="AA24" s="255" t="str">
        <f t="shared" si="15"/>
        <v>国</v>
      </c>
      <c r="AB24" s="256" t="str">
        <f t="shared" si="16"/>
        <v>〇</v>
      </c>
      <c r="AC24" s="257" t="str">
        <f t="shared" si="17"/>
        <v>×</v>
      </c>
      <c r="AD24" s="259" t="str">
        <f t="shared" si="18"/>
        <v>×</v>
      </c>
      <c r="AE24" s="261" t="str">
        <f t="shared" si="19"/>
        <v>〇</v>
      </c>
      <c r="AF24" s="261" t="str">
        <f t="shared" si="20"/>
        <v>×</v>
      </c>
      <c r="AG24" s="269" t="str">
        <f t="shared" si="21"/>
        <v>×</v>
      </c>
      <c r="AH24" s="255" t="str">
        <f>IF(O24="あり","国交付済",IF(P24="あり","交付済",IF(I24="","",IF(OR(AD24="◎",AG24="◎"),"◎","×"))))</f>
        <v>国交付済</v>
      </c>
      <c r="AI24" s="318" t="str">
        <f t="shared" si="22"/>
        <v/>
      </c>
      <c r="AJ24" s="258" t="str">
        <f t="shared" si="2"/>
        <v>〇</v>
      </c>
      <c r="AK24" s="256" t="str">
        <f t="shared" si="23"/>
        <v>×</v>
      </c>
      <c r="AL24" s="257" t="str">
        <f t="shared" si="3"/>
        <v>×</v>
      </c>
      <c r="AM24" s="267" t="str">
        <f t="shared" si="4"/>
        <v/>
      </c>
      <c r="AN24" s="255" t="str">
        <f t="shared" si="5"/>
        <v>×</v>
      </c>
      <c r="AO24" s="255" t="str">
        <f t="shared" si="24"/>
        <v/>
      </c>
      <c r="AP24" s="116" t="s">
        <v>166</v>
      </c>
      <c r="AQ24" s="117" t="s">
        <v>75</v>
      </c>
      <c r="AR24" s="156"/>
      <c r="AS24" s="156"/>
      <c r="AT24" s="118" t="s">
        <v>174</v>
      </c>
    </row>
    <row r="25" spans="2:49" ht="30" customHeight="1">
      <c r="B25" s="455">
        <v>6</v>
      </c>
      <c r="C25" s="659" t="s">
        <v>257</v>
      </c>
      <c r="D25" s="659"/>
      <c r="E25" s="455">
        <v>40.67</v>
      </c>
      <c r="F25" s="462" t="s">
        <v>413</v>
      </c>
      <c r="G25" s="471">
        <f t="shared" si="6"/>
        <v>40.67</v>
      </c>
      <c r="H25" s="164" t="str">
        <f t="shared" si="9"/>
        <v>１年目中</v>
      </c>
      <c r="I25" s="163">
        <v>45874</v>
      </c>
      <c r="J25" s="455">
        <f t="shared" si="10"/>
        <v>238</v>
      </c>
      <c r="K25" s="163" t="s">
        <v>346</v>
      </c>
      <c r="L25" s="163"/>
      <c r="M25" s="462" t="s">
        <v>174</v>
      </c>
      <c r="N25" s="274" t="str">
        <f t="shared" si="11"/>
        <v>×</v>
      </c>
      <c r="O25" s="270" t="s">
        <v>433</v>
      </c>
      <c r="P25" s="270" t="s">
        <v>434</v>
      </c>
      <c r="Q25" s="270" t="s">
        <v>433</v>
      </c>
      <c r="S25" s="163">
        <f t="shared" si="12"/>
        <v>45874</v>
      </c>
      <c r="T25" s="163">
        <f t="shared" si="0"/>
        <v>46238</v>
      </c>
      <c r="U25" s="163">
        <f t="shared" si="1"/>
        <v>46239</v>
      </c>
      <c r="V25" s="163">
        <f t="shared" si="7"/>
        <v>46603</v>
      </c>
      <c r="W25" s="163">
        <f t="shared" si="25"/>
        <v>46604</v>
      </c>
      <c r="X25" s="163">
        <f t="shared" si="8"/>
        <v>46969</v>
      </c>
      <c r="Y25" s="256" t="str">
        <f t="shared" si="13"/>
        <v>〇</v>
      </c>
      <c r="Z25" s="257" t="str">
        <f t="shared" si="14"/>
        <v>〇</v>
      </c>
      <c r="AA25" s="255" t="str">
        <f t="shared" si="15"/>
        <v>◎</v>
      </c>
      <c r="AB25" s="256" t="str">
        <f t="shared" si="16"/>
        <v>〇</v>
      </c>
      <c r="AC25" s="257" t="str">
        <f t="shared" si="17"/>
        <v>×</v>
      </c>
      <c r="AD25" s="259" t="str">
        <f t="shared" si="18"/>
        <v>×</v>
      </c>
      <c r="AE25" s="261" t="str">
        <f t="shared" si="19"/>
        <v>〇</v>
      </c>
      <c r="AF25" s="261" t="str">
        <f t="shared" si="20"/>
        <v>×</v>
      </c>
      <c r="AG25" s="269" t="str">
        <f t="shared" si="21"/>
        <v>×</v>
      </c>
      <c r="AH25" s="255" t="str">
        <f t="shared" ref="AH25:AH63" si="26">IF(O25="あり","国交付済",IF(P25="あり","交付済",IF(I25="","",IF(OR(AD25="◎",AG25="◎"),"◎","×"))))</f>
        <v>交付済</v>
      </c>
      <c r="AI25" s="318" t="str">
        <f t="shared" si="22"/>
        <v/>
      </c>
      <c r="AJ25" s="258" t="str">
        <f t="shared" si="2"/>
        <v>〇</v>
      </c>
      <c r="AK25" s="256" t="str">
        <f t="shared" si="23"/>
        <v>×</v>
      </c>
      <c r="AL25" s="257" t="str">
        <f t="shared" si="3"/>
        <v>×</v>
      </c>
      <c r="AM25" s="267" t="str">
        <f t="shared" si="4"/>
        <v/>
      </c>
      <c r="AN25" s="255" t="str">
        <f t="shared" si="5"/>
        <v>交付済</v>
      </c>
      <c r="AO25" s="255" t="str">
        <f t="shared" si="24"/>
        <v/>
      </c>
      <c r="AP25" s="116" t="s">
        <v>166</v>
      </c>
      <c r="AQ25" s="117" t="s">
        <v>75</v>
      </c>
      <c r="AR25" s="156"/>
      <c r="AS25" s="156"/>
      <c r="AT25" s="118" t="s">
        <v>174</v>
      </c>
    </row>
    <row r="26" spans="2:49" ht="30" customHeight="1">
      <c r="B26" s="455">
        <v>7</v>
      </c>
      <c r="C26" s="659" t="s">
        <v>258</v>
      </c>
      <c r="D26" s="659"/>
      <c r="E26" s="455">
        <v>200.78</v>
      </c>
      <c r="F26" s="462" t="s">
        <v>413</v>
      </c>
      <c r="G26" s="471">
        <f t="shared" si="6"/>
        <v>200.78</v>
      </c>
      <c r="H26" s="164" t="str">
        <f t="shared" si="9"/>
        <v>３年目中</v>
      </c>
      <c r="I26" s="163">
        <v>45019</v>
      </c>
      <c r="J26" s="455">
        <f t="shared" si="10"/>
        <v>1093</v>
      </c>
      <c r="K26" s="163" t="s">
        <v>345</v>
      </c>
      <c r="L26" s="163"/>
      <c r="M26" s="462" t="s">
        <v>172</v>
      </c>
      <c r="N26" s="274" t="str">
        <f t="shared" si="11"/>
        <v>×</v>
      </c>
      <c r="O26" s="270"/>
      <c r="P26" s="270" t="s">
        <v>433</v>
      </c>
      <c r="Q26" s="270" t="s">
        <v>433</v>
      </c>
      <c r="S26" s="163">
        <f t="shared" si="12"/>
        <v>45019</v>
      </c>
      <c r="T26" s="163">
        <f t="shared" si="0"/>
        <v>45384</v>
      </c>
      <c r="U26" s="163">
        <f t="shared" si="1"/>
        <v>45385</v>
      </c>
      <c r="V26" s="163">
        <f t="shared" si="7"/>
        <v>45749</v>
      </c>
      <c r="W26" s="163">
        <f t="shared" si="25"/>
        <v>45750</v>
      </c>
      <c r="X26" s="163">
        <f t="shared" si="8"/>
        <v>46114</v>
      </c>
      <c r="Y26" s="256" t="str">
        <f t="shared" si="13"/>
        <v>×</v>
      </c>
      <c r="Z26" s="257" t="str">
        <f t="shared" si="14"/>
        <v>×</v>
      </c>
      <c r="AA26" s="255" t="str">
        <f t="shared" si="15"/>
        <v>×</v>
      </c>
      <c r="AB26" s="256" t="str">
        <f t="shared" si="16"/>
        <v>×</v>
      </c>
      <c r="AC26" s="257" t="str">
        <f t="shared" si="17"/>
        <v>〇</v>
      </c>
      <c r="AD26" s="259" t="str">
        <f t="shared" si="18"/>
        <v>×</v>
      </c>
      <c r="AE26" s="261" t="str">
        <f t="shared" si="19"/>
        <v>〇</v>
      </c>
      <c r="AF26" s="261" t="str">
        <f t="shared" si="20"/>
        <v>〇</v>
      </c>
      <c r="AG26" s="269" t="str">
        <f t="shared" si="21"/>
        <v>◎</v>
      </c>
      <c r="AH26" s="255" t="str">
        <f t="shared" si="26"/>
        <v>◎</v>
      </c>
      <c r="AI26" s="318" t="str">
        <f t="shared" si="22"/>
        <v>◎新</v>
      </c>
      <c r="AJ26" s="258" t="str">
        <f t="shared" si="2"/>
        <v>〇</v>
      </c>
      <c r="AK26" s="256" t="str">
        <f t="shared" si="23"/>
        <v>×</v>
      </c>
      <c r="AL26" s="257" t="str">
        <f t="shared" si="3"/>
        <v>×</v>
      </c>
      <c r="AM26" s="267" t="str">
        <f t="shared" si="4"/>
        <v/>
      </c>
      <c r="AN26" s="255" t="str">
        <f t="shared" si="5"/>
        <v>×</v>
      </c>
      <c r="AO26" s="255" t="str">
        <f t="shared" si="24"/>
        <v/>
      </c>
      <c r="AP26" s="116"/>
      <c r="AQ26" s="117"/>
      <c r="AR26" s="156"/>
      <c r="AS26" s="156"/>
      <c r="AT26" s="118" t="s">
        <v>175</v>
      </c>
    </row>
    <row r="27" spans="2:49" ht="30" customHeight="1">
      <c r="B27" s="455">
        <v>8</v>
      </c>
      <c r="C27" s="659" t="s">
        <v>414</v>
      </c>
      <c r="D27" s="659"/>
      <c r="E27" s="455">
        <v>200.78</v>
      </c>
      <c r="F27" s="462" t="s">
        <v>407</v>
      </c>
      <c r="G27" s="471">
        <f t="shared" si="6"/>
        <v>194.35</v>
      </c>
      <c r="H27" s="164" t="str">
        <f t="shared" si="9"/>
        <v>３年目中</v>
      </c>
      <c r="I27" s="163">
        <v>45019</v>
      </c>
      <c r="J27" s="455">
        <f t="shared" si="10"/>
        <v>1093</v>
      </c>
      <c r="K27" s="163" t="s">
        <v>346</v>
      </c>
      <c r="L27" s="163"/>
      <c r="M27" s="462" t="s">
        <v>172</v>
      </c>
      <c r="N27" s="274" t="str">
        <f t="shared" si="11"/>
        <v>×</v>
      </c>
      <c r="O27" s="270"/>
      <c r="P27" s="270" t="s">
        <v>434</v>
      </c>
      <c r="Q27" s="270" t="s">
        <v>433</v>
      </c>
      <c r="S27" s="163">
        <f t="shared" si="12"/>
        <v>45019</v>
      </c>
      <c r="T27" s="163">
        <f t="shared" si="0"/>
        <v>45384</v>
      </c>
      <c r="U27" s="163">
        <f t="shared" si="1"/>
        <v>45385</v>
      </c>
      <c r="V27" s="163">
        <f t="shared" si="7"/>
        <v>45749</v>
      </c>
      <c r="W27" s="163">
        <f t="shared" si="25"/>
        <v>45750</v>
      </c>
      <c r="X27" s="163">
        <f t="shared" si="8"/>
        <v>46114</v>
      </c>
      <c r="Y27" s="256" t="str">
        <f t="shared" si="13"/>
        <v>×</v>
      </c>
      <c r="Z27" s="257" t="str">
        <f t="shared" si="14"/>
        <v>〇</v>
      </c>
      <c r="AA27" s="255" t="str">
        <f t="shared" si="15"/>
        <v>×</v>
      </c>
      <c r="AB27" s="256" t="str">
        <f t="shared" si="16"/>
        <v>×</v>
      </c>
      <c r="AC27" s="257" t="str">
        <f t="shared" si="17"/>
        <v>〇</v>
      </c>
      <c r="AD27" s="259" t="str">
        <f t="shared" si="18"/>
        <v>×</v>
      </c>
      <c r="AE27" s="261" t="str">
        <f t="shared" si="19"/>
        <v>〇</v>
      </c>
      <c r="AF27" s="261" t="str">
        <f t="shared" si="20"/>
        <v>〇</v>
      </c>
      <c r="AG27" s="269" t="str">
        <f t="shared" si="21"/>
        <v>◎</v>
      </c>
      <c r="AH27" s="255" t="str">
        <f t="shared" si="26"/>
        <v>交付済</v>
      </c>
      <c r="AI27" s="318" t="str">
        <f t="shared" si="22"/>
        <v/>
      </c>
      <c r="AJ27" s="258" t="str">
        <f t="shared" si="2"/>
        <v>〇</v>
      </c>
      <c r="AK27" s="256" t="str">
        <f t="shared" si="23"/>
        <v>×</v>
      </c>
      <c r="AL27" s="257" t="str">
        <f t="shared" si="3"/>
        <v>×</v>
      </c>
      <c r="AM27" s="267" t="str">
        <f t="shared" si="4"/>
        <v/>
      </c>
      <c r="AN27" s="255" t="str">
        <f t="shared" si="5"/>
        <v>交付済</v>
      </c>
      <c r="AO27" s="255" t="str">
        <f t="shared" si="24"/>
        <v/>
      </c>
      <c r="AP27" s="116"/>
      <c r="AQ27" s="117"/>
      <c r="AR27" s="156"/>
      <c r="AS27" s="156"/>
      <c r="AT27" s="118" t="s">
        <v>175</v>
      </c>
    </row>
    <row r="28" spans="2:49" ht="30" customHeight="1">
      <c r="B28" s="455">
        <v>9</v>
      </c>
      <c r="C28" s="659" t="s">
        <v>415</v>
      </c>
      <c r="D28" s="659"/>
      <c r="E28" s="455">
        <v>50.89</v>
      </c>
      <c r="F28" s="462" t="s">
        <v>407</v>
      </c>
      <c r="G28" s="471">
        <f t="shared" si="6"/>
        <v>49.26</v>
      </c>
      <c r="H28" s="164" t="str">
        <f t="shared" si="9"/>
        <v>２年目中</v>
      </c>
      <c r="I28" s="163">
        <v>45472</v>
      </c>
      <c r="J28" s="455">
        <f t="shared" si="10"/>
        <v>640</v>
      </c>
      <c r="K28" s="163" t="s">
        <v>345</v>
      </c>
      <c r="L28" s="163"/>
      <c r="M28" s="462" t="s">
        <v>174</v>
      </c>
      <c r="N28" s="274" t="str">
        <f t="shared" si="11"/>
        <v>×</v>
      </c>
      <c r="O28" s="270"/>
      <c r="P28" s="270" t="s">
        <v>433</v>
      </c>
      <c r="Q28" s="270" t="s">
        <v>433</v>
      </c>
      <c r="S28" s="163">
        <f t="shared" si="12"/>
        <v>45472</v>
      </c>
      <c r="T28" s="163">
        <f t="shared" si="0"/>
        <v>45836</v>
      </c>
      <c r="U28" s="163">
        <f t="shared" si="1"/>
        <v>45837</v>
      </c>
      <c r="V28" s="163">
        <f t="shared" si="7"/>
        <v>46201</v>
      </c>
      <c r="W28" s="163">
        <f t="shared" si="25"/>
        <v>46202</v>
      </c>
      <c r="X28" s="163">
        <f t="shared" si="8"/>
        <v>46566</v>
      </c>
      <c r="Y28" s="256" t="str">
        <f t="shared" si="13"/>
        <v>×</v>
      </c>
      <c r="Z28" s="257" t="str">
        <f t="shared" si="14"/>
        <v>×</v>
      </c>
      <c r="AA28" s="255" t="str">
        <f t="shared" si="15"/>
        <v>×</v>
      </c>
      <c r="AB28" s="256" t="str">
        <f t="shared" si="16"/>
        <v>〇</v>
      </c>
      <c r="AC28" s="257" t="str">
        <f t="shared" si="17"/>
        <v>〇</v>
      </c>
      <c r="AD28" s="259" t="str">
        <f t="shared" si="18"/>
        <v>◎</v>
      </c>
      <c r="AE28" s="261" t="str">
        <f t="shared" si="19"/>
        <v>〇</v>
      </c>
      <c r="AF28" s="261" t="str">
        <f t="shared" si="20"/>
        <v>×</v>
      </c>
      <c r="AG28" s="269" t="str">
        <f t="shared" si="21"/>
        <v>×</v>
      </c>
      <c r="AH28" s="255" t="str">
        <f t="shared" si="26"/>
        <v>◎</v>
      </c>
      <c r="AI28" s="318" t="str">
        <f t="shared" si="22"/>
        <v>◎新</v>
      </c>
      <c r="AJ28" s="258" t="str">
        <f t="shared" si="2"/>
        <v>〇</v>
      </c>
      <c r="AK28" s="256" t="str">
        <f t="shared" si="23"/>
        <v>×</v>
      </c>
      <c r="AL28" s="257" t="str">
        <f t="shared" si="3"/>
        <v>×</v>
      </c>
      <c r="AM28" s="267" t="str">
        <f t="shared" si="4"/>
        <v/>
      </c>
      <c r="AN28" s="255" t="str">
        <f t="shared" si="5"/>
        <v>×</v>
      </c>
      <c r="AO28" s="255" t="str">
        <f t="shared" si="24"/>
        <v/>
      </c>
      <c r="AP28" s="116"/>
      <c r="AQ28" s="117"/>
      <c r="AR28" s="156"/>
      <c r="AS28" s="156"/>
      <c r="AT28" s="118" t="s">
        <v>176</v>
      </c>
    </row>
    <row r="29" spans="2:49" ht="30" customHeight="1">
      <c r="B29" s="455">
        <v>10</v>
      </c>
      <c r="C29" s="659" t="s">
        <v>416</v>
      </c>
      <c r="D29" s="659"/>
      <c r="E29" s="464">
        <v>25.01</v>
      </c>
      <c r="F29" s="462" t="s">
        <v>407</v>
      </c>
      <c r="G29" s="471">
        <f t="shared" si="6"/>
        <v>24.2</v>
      </c>
      <c r="H29" s="164" t="str">
        <f t="shared" si="9"/>
        <v>３年目中</v>
      </c>
      <c r="I29" s="271">
        <v>45106</v>
      </c>
      <c r="J29" s="455">
        <f t="shared" si="10"/>
        <v>1006</v>
      </c>
      <c r="K29" s="271" t="s">
        <v>345</v>
      </c>
      <c r="L29" s="271" t="s">
        <v>204</v>
      </c>
      <c r="M29" s="270" t="s">
        <v>175</v>
      </c>
      <c r="N29" s="274" t="str">
        <f t="shared" si="11"/>
        <v>×</v>
      </c>
      <c r="O29" s="270"/>
      <c r="P29" s="270" t="s">
        <v>433</v>
      </c>
      <c r="Q29" s="270" t="s">
        <v>433</v>
      </c>
      <c r="R29" s="18"/>
      <c r="S29" s="163">
        <f t="shared" si="12"/>
        <v>45106</v>
      </c>
      <c r="T29" s="271">
        <f t="shared" si="0"/>
        <v>45471</v>
      </c>
      <c r="U29" s="271">
        <f t="shared" si="1"/>
        <v>45472</v>
      </c>
      <c r="V29" s="271">
        <f t="shared" si="7"/>
        <v>45836</v>
      </c>
      <c r="W29" s="271">
        <f t="shared" si="25"/>
        <v>45837</v>
      </c>
      <c r="X29" s="271">
        <f t="shared" si="8"/>
        <v>46201</v>
      </c>
      <c r="Y29" s="256" t="str">
        <f t="shared" si="13"/>
        <v>×</v>
      </c>
      <c r="Z29" s="257" t="str">
        <f t="shared" si="14"/>
        <v>×</v>
      </c>
      <c r="AA29" s="255" t="str">
        <f t="shared" si="15"/>
        <v>×</v>
      </c>
      <c r="AB29" s="256" t="str">
        <f t="shared" si="16"/>
        <v>×</v>
      </c>
      <c r="AC29" s="257" t="str">
        <f t="shared" si="17"/>
        <v>〇</v>
      </c>
      <c r="AD29" s="259" t="str">
        <f t="shared" si="18"/>
        <v>×</v>
      </c>
      <c r="AE29" s="261" t="str">
        <f t="shared" si="19"/>
        <v>〇</v>
      </c>
      <c r="AF29" s="261" t="str">
        <f t="shared" si="20"/>
        <v>〇</v>
      </c>
      <c r="AG29" s="269" t="str">
        <f t="shared" si="21"/>
        <v>◎</v>
      </c>
      <c r="AH29" s="255" t="str">
        <f t="shared" si="26"/>
        <v>◎</v>
      </c>
      <c r="AI29" s="318" t="str">
        <f t="shared" si="22"/>
        <v>◎新</v>
      </c>
      <c r="AJ29" s="258" t="str">
        <f t="shared" si="2"/>
        <v>〇</v>
      </c>
      <c r="AK29" s="256" t="str">
        <f t="shared" si="23"/>
        <v>×</v>
      </c>
      <c r="AL29" s="257" t="str">
        <f t="shared" si="3"/>
        <v>×</v>
      </c>
      <c r="AM29" s="267" t="str">
        <f t="shared" si="4"/>
        <v>〇</v>
      </c>
      <c r="AN29" s="255" t="str">
        <f t="shared" si="5"/>
        <v>×</v>
      </c>
      <c r="AO29" s="255" t="str">
        <f t="shared" si="24"/>
        <v/>
      </c>
      <c r="AP29" s="157"/>
      <c r="AQ29" s="157"/>
      <c r="AR29" s="157"/>
      <c r="AS29" s="157"/>
      <c r="AT29" s="118" t="s">
        <v>154</v>
      </c>
    </row>
    <row r="30" spans="2:49" ht="30" customHeight="1">
      <c r="B30" s="455">
        <v>11</v>
      </c>
      <c r="C30" s="659" t="s">
        <v>417</v>
      </c>
      <c r="D30" s="659"/>
      <c r="E30" s="455">
        <v>45.23</v>
      </c>
      <c r="F30" s="462" t="s">
        <v>407</v>
      </c>
      <c r="G30" s="471">
        <f t="shared" si="6"/>
        <v>43.78</v>
      </c>
      <c r="H30" s="164" t="str">
        <f t="shared" si="9"/>
        <v>３年目完</v>
      </c>
      <c r="I30" s="163">
        <v>44988</v>
      </c>
      <c r="J30" s="455">
        <f t="shared" si="10"/>
        <v>1124</v>
      </c>
      <c r="K30" s="163" t="s">
        <v>346</v>
      </c>
      <c r="L30" s="163"/>
      <c r="M30" s="462" t="s">
        <v>174</v>
      </c>
      <c r="N30" s="274" t="str">
        <f t="shared" si="11"/>
        <v>×</v>
      </c>
      <c r="O30" s="270"/>
      <c r="P30" s="270" t="s">
        <v>433</v>
      </c>
      <c r="Q30" s="270" t="s">
        <v>433</v>
      </c>
      <c r="S30" s="163">
        <f t="shared" si="12"/>
        <v>44988</v>
      </c>
      <c r="T30" s="271">
        <f t="shared" si="0"/>
        <v>45353</v>
      </c>
      <c r="U30" s="271">
        <f t="shared" si="1"/>
        <v>45354</v>
      </c>
      <c r="V30" s="271">
        <f t="shared" si="7"/>
        <v>45718</v>
      </c>
      <c r="W30" s="271">
        <f t="shared" si="25"/>
        <v>45719</v>
      </c>
      <c r="X30" s="271">
        <f t="shared" si="8"/>
        <v>46083</v>
      </c>
      <c r="Y30" s="256" t="str">
        <f t="shared" si="13"/>
        <v>×</v>
      </c>
      <c r="Z30" s="257" t="str">
        <f t="shared" si="14"/>
        <v>〇</v>
      </c>
      <c r="AA30" s="255" t="str">
        <f t="shared" si="15"/>
        <v>×</v>
      </c>
      <c r="AB30" s="256" t="str">
        <f t="shared" si="16"/>
        <v>×</v>
      </c>
      <c r="AC30" s="257" t="str">
        <f t="shared" si="17"/>
        <v>〇</v>
      </c>
      <c r="AD30" s="259" t="str">
        <f t="shared" si="18"/>
        <v>×</v>
      </c>
      <c r="AE30" s="261" t="str">
        <f t="shared" si="19"/>
        <v>×</v>
      </c>
      <c r="AF30" s="261" t="str">
        <f t="shared" si="20"/>
        <v>〇</v>
      </c>
      <c r="AG30" s="269" t="str">
        <f t="shared" si="21"/>
        <v>×</v>
      </c>
      <c r="AH30" s="255" t="str">
        <f t="shared" si="26"/>
        <v>×</v>
      </c>
      <c r="AI30" s="318" t="str">
        <f t="shared" si="22"/>
        <v/>
      </c>
      <c r="AJ30" s="258" t="str">
        <f t="shared" si="2"/>
        <v>〇</v>
      </c>
      <c r="AK30" s="256" t="str">
        <f t="shared" si="23"/>
        <v>〇</v>
      </c>
      <c r="AL30" s="257" t="str">
        <f t="shared" si="3"/>
        <v>◎</v>
      </c>
      <c r="AM30" s="267" t="str">
        <f t="shared" si="4"/>
        <v/>
      </c>
      <c r="AN30" s="255" t="str">
        <f t="shared" si="5"/>
        <v>×</v>
      </c>
      <c r="AO30" s="255" t="str">
        <f t="shared" si="24"/>
        <v/>
      </c>
    </row>
    <row r="31" spans="2:49" ht="30" customHeight="1">
      <c r="B31" s="455">
        <v>12</v>
      </c>
      <c r="C31" s="659" t="s">
        <v>418</v>
      </c>
      <c r="D31" s="659"/>
      <c r="E31" s="455">
        <v>32.450000000000003</v>
      </c>
      <c r="F31" s="462" t="s">
        <v>408</v>
      </c>
      <c r="G31" s="471">
        <f t="shared" si="6"/>
        <v>31.41</v>
      </c>
      <c r="H31" s="164" t="str">
        <f t="shared" si="9"/>
        <v>３年目完</v>
      </c>
      <c r="I31" s="163">
        <v>44988</v>
      </c>
      <c r="J31" s="455">
        <f t="shared" si="10"/>
        <v>1124</v>
      </c>
      <c r="K31" s="163" t="s">
        <v>345</v>
      </c>
      <c r="L31" s="163" t="s">
        <v>204</v>
      </c>
      <c r="M31" s="462" t="s">
        <v>176</v>
      </c>
      <c r="N31" s="274" t="str">
        <f t="shared" si="11"/>
        <v>×</v>
      </c>
      <c r="O31" s="270"/>
      <c r="P31" s="270" t="s">
        <v>433</v>
      </c>
      <c r="Q31" s="270" t="s">
        <v>433</v>
      </c>
      <c r="S31" s="163">
        <f t="shared" si="12"/>
        <v>44988</v>
      </c>
      <c r="T31" s="271">
        <f t="shared" si="0"/>
        <v>45353</v>
      </c>
      <c r="U31" s="271">
        <f t="shared" si="1"/>
        <v>45354</v>
      </c>
      <c r="V31" s="271">
        <f t="shared" si="7"/>
        <v>45718</v>
      </c>
      <c r="W31" s="271">
        <f t="shared" si="25"/>
        <v>45719</v>
      </c>
      <c r="X31" s="271">
        <f t="shared" si="8"/>
        <v>46083</v>
      </c>
      <c r="Y31" s="256" t="str">
        <f t="shared" si="13"/>
        <v>×</v>
      </c>
      <c r="Z31" s="257" t="str">
        <f t="shared" si="14"/>
        <v>×</v>
      </c>
      <c r="AA31" s="255" t="str">
        <f t="shared" si="15"/>
        <v>×</v>
      </c>
      <c r="AB31" s="256" t="str">
        <f t="shared" si="16"/>
        <v>×</v>
      </c>
      <c r="AC31" s="257" t="str">
        <f t="shared" si="17"/>
        <v>〇</v>
      </c>
      <c r="AD31" s="259" t="str">
        <f t="shared" si="18"/>
        <v>×</v>
      </c>
      <c r="AE31" s="261" t="str">
        <f t="shared" si="19"/>
        <v>×</v>
      </c>
      <c r="AF31" s="261" t="str">
        <f t="shared" si="20"/>
        <v>〇</v>
      </c>
      <c r="AG31" s="269" t="str">
        <f t="shared" si="21"/>
        <v>×</v>
      </c>
      <c r="AH31" s="255" t="str">
        <f t="shared" si="26"/>
        <v>×</v>
      </c>
      <c r="AI31" s="318" t="str">
        <f t="shared" si="22"/>
        <v/>
      </c>
      <c r="AJ31" s="258" t="str">
        <f t="shared" si="2"/>
        <v>〇</v>
      </c>
      <c r="AK31" s="256" t="str">
        <f t="shared" si="23"/>
        <v>〇</v>
      </c>
      <c r="AL31" s="257" t="str">
        <f t="shared" si="3"/>
        <v>◎</v>
      </c>
      <c r="AM31" s="267" t="str">
        <f t="shared" si="4"/>
        <v>〇</v>
      </c>
      <c r="AN31" s="255" t="str">
        <f t="shared" si="5"/>
        <v>◎</v>
      </c>
      <c r="AO31" s="255" t="str">
        <f t="shared" si="24"/>
        <v>◎新</v>
      </c>
    </row>
    <row r="32" spans="2:49" ht="30" customHeight="1">
      <c r="B32" s="455">
        <v>13</v>
      </c>
      <c r="C32" s="659" t="s">
        <v>419</v>
      </c>
      <c r="D32" s="659"/>
      <c r="E32" s="455">
        <v>250.67</v>
      </c>
      <c r="F32" s="462" t="s">
        <v>408</v>
      </c>
      <c r="G32" s="471">
        <f t="shared" si="6"/>
        <v>242.64</v>
      </c>
      <c r="H32" s="164" t="str">
        <f t="shared" si="9"/>
        <v>３年目完</v>
      </c>
      <c r="I32" s="163">
        <v>44740</v>
      </c>
      <c r="J32" s="455">
        <f t="shared" si="10"/>
        <v>1372</v>
      </c>
      <c r="K32" s="163" t="s">
        <v>346</v>
      </c>
      <c r="L32" s="163" t="s">
        <v>204</v>
      </c>
      <c r="M32" s="462" t="s">
        <v>175</v>
      </c>
      <c r="N32" s="274" t="str">
        <f t="shared" si="11"/>
        <v>×</v>
      </c>
      <c r="O32" s="270"/>
      <c r="P32" s="270" t="s">
        <v>433</v>
      </c>
      <c r="Q32" s="270" t="s">
        <v>433</v>
      </c>
      <c r="S32" s="163">
        <f t="shared" si="12"/>
        <v>44740</v>
      </c>
      <c r="T32" s="271">
        <f t="shared" si="0"/>
        <v>45104</v>
      </c>
      <c r="U32" s="271">
        <f t="shared" si="1"/>
        <v>45105</v>
      </c>
      <c r="V32" s="271">
        <f t="shared" si="7"/>
        <v>45470</v>
      </c>
      <c r="W32" s="271">
        <f t="shared" si="25"/>
        <v>45471</v>
      </c>
      <c r="X32" s="271">
        <f t="shared" si="8"/>
        <v>45835</v>
      </c>
      <c r="Y32" s="256" t="str">
        <f t="shared" si="13"/>
        <v>×</v>
      </c>
      <c r="Z32" s="257" t="str">
        <f t="shared" si="14"/>
        <v>〇</v>
      </c>
      <c r="AA32" s="255" t="str">
        <f t="shared" si="15"/>
        <v>×</v>
      </c>
      <c r="AB32" s="256" t="str">
        <f t="shared" si="16"/>
        <v>×</v>
      </c>
      <c r="AC32" s="257" t="str">
        <f t="shared" si="17"/>
        <v>〇</v>
      </c>
      <c r="AD32" s="259" t="str">
        <f t="shared" si="18"/>
        <v>×</v>
      </c>
      <c r="AE32" s="261" t="str">
        <f t="shared" si="19"/>
        <v>×</v>
      </c>
      <c r="AF32" s="261" t="str">
        <f t="shared" si="20"/>
        <v>〇</v>
      </c>
      <c r="AG32" s="269" t="str">
        <f t="shared" si="21"/>
        <v>×</v>
      </c>
      <c r="AH32" s="255" t="str">
        <f t="shared" si="26"/>
        <v>×</v>
      </c>
      <c r="AI32" s="318" t="str">
        <f t="shared" si="22"/>
        <v/>
      </c>
      <c r="AJ32" s="258" t="str">
        <f t="shared" si="2"/>
        <v>〇</v>
      </c>
      <c r="AK32" s="256" t="str">
        <f t="shared" si="23"/>
        <v>〇</v>
      </c>
      <c r="AL32" s="257" t="str">
        <f t="shared" si="3"/>
        <v>◎</v>
      </c>
      <c r="AM32" s="267" t="str">
        <f t="shared" si="4"/>
        <v>〇</v>
      </c>
      <c r="AN32" s="255" t="str">
        <f t="shared" si="5"/>
        <v>◎</v>
      </c>
      <c r="AO32" s="255" t="str">
        <f t="shared" si="24"/>
        <v>◎既存</v>
      </c>
    </row>
    <row r="33" spans="2:41" ht="30" customHeight="1">
      <c r="B33" s="455">
        <v>14</v>
      </c>
      <c r="C33" s="659" t="s">
        <v>420</v>
      </c>
      <c r="D33" s="659"/>
      <c r="E33" s="455">
        <v>250.67</v>
      </c>
      <c r="F33" s="462" t="s">
        <v>408</v>
      </c>
      <c r="G33" s="471">
        <f t="shared" si="6"/>
        <v>242.64</v>
      </c>
      <c r="H33" s="164" t="str">
        <f t="shared" si="9"/>
        <v>３年目完</v>
      </c>
      <c r="I33" s="163">
        <v>44740</v>
      </c>
      <c r="J33" s="455">
        <f t="shared" si="10"/>
        <v>1372</v>
      </c>
      <c r="K33" s="163" t="s">
        <v>345</v>
      </c>
      <c r="L33" s="163" t="s">
        <v>204</v>
      </c>
      <c r="M33" s="462" t="s">
        <v>175</v>
      </c>
      <c r="N33" s="274" t="str">
        <f t="shared" si="11"/>
        <v>×</v>
      </c>
      <c r="O33" s="270"/>
      <c r="P33" s="270" t="s">
        <v>433</v>
      </c>
      <c r="Q33" s="270" t="s">
        <v>434</v>
      </c>
      <c r="S33" s="163">
        <f t="shared" si="12"/>
        <v>44740</v>
      </c>
      <c r="T33" s="271">
        <f t="shared" si="0"/>
        <v>45104</v>
      </c>
      <c r="U33" s="271">
        <f t="shared" si="1"/>
        <v>45105</v>
      </c>
      <c r="V33" s="271">
        <f t="shared" si="7"/>
        <v>45470</v>
      </c>
      <c r="W33" s="271">
        <f t="shared" si="25"/>
        <v>45471</v>
      </c>
      <c r="X33" s="271">
        <f t="shared" si="8"/>
        <v>45835</v>
      </c>
      <c r="Y33" s="256" t="str">
        <f t="shared" si="13"/>
        <v>×</v>
      </c>
      <c r="Z33" s="257" t="str">
        <f t="shared" si="14"/>
        <v>×</v>
      </c>
      <c r="AA33" s="255" t="str">
        <f t="shared" si="15"/>
        <v>×</v>
      </c>
      <c r="AB33" s="256" t="str">
        <f t="shared" si="16"/>
        <v>×</v>
      </c>
      <c r="AC33" s="257" t="str">
        <f t="shared" si="17"/>
        <v>〇</v>
      </c>
      <c r="AD33" s="259" t="str">
        <f t="shared" si="18"/>
        <v>×</v>
      </c>
      <c r="AE33" s="261" t="str">
        <f t="shared" si="19"/>
        <v>×</v>
      </c>
      <c r="AF33" s="261" t="str">
        <f t="shared" si="20"/>
        <v>〇</v>
      </c>
      <c r="AG33" s="269" t="str">
        <f t="shared" si="21"/>
        <v>×</v>
      </c>
      <c r="AH33" s="255" t="str">
        <f t="shared" si="26"/>
        <v>×</v>
      </c>
      <c r="AI33" s="318" t="str">
        <f t="shared" si="22"/>
        <v/>
      </c>
      <c r="AJ33" s="258" t="str">
        <f t="shared" si="2"/>
        <v>〇</v>
      </c>
      <c r="AK33" s="256" t="str">
        <f t="shared" si="23"/>
        <v>〇</v>
      </c>
      <c r="AL33" s="257" t="str">
        <f t="shared" si="3"/>
        <v>◎</v>
      </c>
      <c r="AM33" s="267" t="str">
        <f t="shared" si="4"/>
        <v>〇</v>
      </c>
      <c r="AN33" s="255" t="str">
        <f t="shared" si="5"/>
        <v>◎</v>
      </c>
      <c r="AO33" s="255" t="str">
        <f t="shared" si="24"/>
        <v>◎新</v>
      </c>
    </row>
    <row r="34" spans="2:41" ht="30" customHeight="1">
      <c r="B34" s="455">
        <v>15</v>
      </c>
      <c r="C34" s="659" t="s">
        <v>421</v>
      </c>
      <c r="D34" s="659"/>
      <c r="E34" s="455">
        <v>20</v>
      </c>
      <c r="F34" s="462" t="s">
        <v>408</v>
      </c>
      <c r="G34" s="471">
        <f t="shared" si="6"/>
        <v>19.36</v>
      </c>
      <c r="H34" s="164" t="str">
        <f t="shared" si="9"/>
        <v>３年目中</v>
      </c>
      <c r="I34" s="163">
        <v>45019</v>
      </c>
      <c r="J34" s="455">
        <f t="shared" si="10"/>
        <v>1093</v>
      </c>
      <c r="K34" s="163" t="s">
        <v>346</v>
      </c>
      <c r="L34" s="163" t="s">
        <v>204</v>
      </c>
      <c r="M34" s="462" t="s">
        <v>176</v>
      </c>
      <c r="N34" s="274" t="str">
        <f t="shared" si="11"/>
        <v>×</v>
      </c>
      <c r="O34" s="270"/>
      <c r="P34" s="270" t="s">
        <v>433</v>
      </c>
      <c r="Q34" s="270" t="s">
        <v>433</v>
      </c>
      <c r="S34" s="163">
        <f t="shared" si="12"/>
        <v>45019</v>
      </c>
      <c r="T34" s="163">
        <f t="shared" si="0"/>
        <v>45384</v>
      </c>
      <c r="U34" s="163">
        <f t="shared" si="1"/>
        <v>45385</v>
      </c>
      <c r="V34" s="163">
        <f t="shared" si="7"/>
        <v>45749</v>
      </c>
      <c r="W34" s="163">
        <f t="shared" si="25"/>
        <v>45750</v>
      </c>
      <c r="X34" s="163">
        <f t="shared" si="8"/>
        <v>46114</v>
      </c>
      <c r="Y34" s="256" t="str">
        <f t="shared" si="13"/>
        <v>×</v>
      </c>
      <c r="Z34" s="257" t="str">
        <f t="shared" si="14"/>
        <v>〇</v>
      </c>
      <c r="AA34" s="255" t="str">
        <f t="shared" si="15"/>
        <v>×</v>
      </c>
      <c r="AB34" s="256" t="str">
        <f t="shared" si="16"/>
        <v>×</v>
      </c>
      <c r="AC34" s="257" t="str">
        <f t="shared" si="17"/>
        <v>〇</v>
      </c>
      <c r="AD34" s="259" t="str">
        <f t="shared" si="18"/>
        <v>×</v>
      </c>
      <c r="AE34" s="261" t="str">
        <f t="shared" si="19"/>
        <v>〇</v>
      </c>
      <c r="AF34" s="261" t="str">
        <f t="shared" si="20"/>
        <v>〇</v>
      </c>
      <c r="AG34" s="269" t="str">
        <f t="shared" si="21"/>
        <v>◎</v>
      </c>
      <c r="AH34" s="255" t="str">
        <f t="shared" si="26"/>
        <v>◎</v>
      </c>
      <c r="AI34" s="318" t="str">
        <f t="shared" si="22"/>
        <v>◎既存</v>
      </c>
      <c r="AJ34" s="258" t="str">
        <f t="shared" si="2"/>
        <v>〇</v>
      </c>
      <c r="AK34" s="256" t="str">
        <f t="shared" si="23"/>
        <v>×</v>
      </c>
      <c r="AL34" s="257" t="str">
        <f t="shared" si="3"/>
        <v>×</v>
      </c>
      <c r="AM34" s="267" t="str">
        <f t="shared" si="4"/>
        <v>〇</v>
      </c>
      <c r="AN34" s="255" t="str">
        <f t="shared" si="5"/>
        <v>×</v>
      </c>
      <c r="AO34" s="255" t="str">
        <f t="shared" si="24"/>
        <v/>
      </c>
    </row>
    <row r="35" spans="2:41" ht="30" customHeight="1">
      <c r="B35" s="455">
        <v>16</v>
      </c>
      <c r="C35" s="659" t="s">
        <v>422</v>
      </c>
      <c r="D35" s="659"/>
      <c r="E35" s="455">
        <v>30</v>
      </c>
      <c r="F35" s="462" t="s">
        <v>408</v>
      </c>
      <c r="G35" s="471">
        <f t="shared" si="6"/>
        <v>29.04</v>
      </c>
      <c r="H35" s="164" t="str">
        <f t="shared" si="9"/>
        <v>対象外</v>
      </c>
      <c r="I35" s="163">
        <v>44651</v>
      </c>
      <c r="J35" s="455">
        <f t="shared" si="10"/>
        <v>1461</v>
      </c>
      <c r="K35" s="163" t="s">
        <v>345</v>
      </c>
      <c r="L35" s="163" t="s">
        <v>204</v>
      </c>
      <c r="M35" s="462" t="s">
        <v>175</v>
      </c>
      <c r="N35" s="274" t="str">
        <f t="shared" si="11"/>
        <v>×</v>
      </c>
      <c r="O35" s="270"/>
      <c r="P35" s="270" t="s">
        <v>433</v>
      </c>
      <c r="Q35" s="270" t="s">
        <v>433</v>
      </c>
      <c r="S35" s="163">
        <f t="shared" si="12"/>
        <v>44651</v>
      </c>
      <c r="T35" s="163">
        <f t="shared" si="0"/>
        <v>45015</v>
      </c>
      <c r="U35" s="163">
        <f t="shared" si="1"/>
        <v>45016</v>
      </c>
      <c r="V35" s="163">
        <f t="shared" si="7"/>
        <v>45381</v>
      </c>
      <c r="W35" s="163">
        <f t="shared" si="25"/>
        <v>45382</v>
      </c>
      <c r="X35" s="163">
        <f>IF($I35="","",EDATE($I35,36)-1)</f>
        <v>45746</v>
      </c>
      <c r="Y35" s="256" t="str">
        <f t="shared" si="13"/>
        <v>×</v>
      </c>
      <c r="Z35" s="257" t="str">
        <f t="shared" si="14"/>
        <v>×</v>
      </c>
      <c r="AA35" s="255" t="str">
        <f t="shared" si="15"/>
        <v>×</v>
      </c>
      <c r="AB35" s="256" t="str">
        <f t="shared" si="16"/>
        <v>×</v>
      </c>
      <c r="AC35" s="257" t="str">
        <f t="shared" si="17"/>
        <v>〇</v>
      </c>
      <c r="AD35" s="259" t="str">
        <f t="shared" si="18"/>
        <v>×</v>
      </c>
      <c r="AE35" s="261" t="str">
        <f t="shared" si="19"/>
        <v>×</v>
      </c>
      <c r="AF35" s="261" t="str">
        <f t="shared" si="20"/>
        <v>〇</v>
      </c>
      <c r="AG35" s="269" t="str">
        <f t="shared" si="21"/>
        <v>×</v>
      </c>
      <c r="AH35" s="255" t="str">
        <f t="shared" si="26"/>
        <v>×</v>
      </c>
      <c r="AI35" s="318" t="str">
        <f t="shared" si="22"/>
        <v/>
      </c>
      <c r="AJ35" s="258" t="str">
        <f t="shared" si="2"/>
        <v>×</v>
      </c>
      <c r="AK35" s="256" t="str">
        <f t="shared" si="23"/>
        <v>〇</v>
      </c>
      <c r="AL35" s="257" t="str">
        <f t="shared" si="3"/>
        <v>×</v>
      </c>
      <c r="AM35" s="267" t="str">
        <f t="shared" si="4"/>
        <v>〇</v>
      </c>
      <c r="AN35" s="255" t="str">
        <f t="shared" si="5"/>
        <v>×</v>
      </c>
      <c r="AO35" s="255" t="str">
        <f t="shared" si="24"/>
        <v/>
      </c>
    </row>
    <row r="36" spans="2:41" ht="30" customHeight="1">
      <c r="B36" s="455">
        <v>17</v>
      </c>
      <c r="C36" s="659"/>
      <c r="D36" s="659"/>
      <c r="E36" s="455"/>
      <c r="F36" s="462"/>
      <c r="G36" s="471" t="str">
        <f t="shared" si="6"/>
        <v/>
      </c>
      <c r="H36" s="164" t="str">
        <f t="shared" ref="H36:H63" si="27">IF(J36="","",IF(J36&lt;365,"１年目中",IF(J36&lt;=730,"２年目中",IF(J36&lt;1095,"３年目中",IF(J36&lt;=1460,"３年目完","対象外")))))</f>
        <v/>
      </c>
      <c r="I36" s="163"/>
      <c r="J36" s="455" t="str">
        <f t="shared" si="10"/>
        <v/>
      </c>
      <c r="K36" s="163"/>
      <c r="L36" s="163"/>
      <c r="M36" s="462"/>
      <c r="N36" s="274" t="str">
        <f t="shared" si="11"/>
        <v/>
      </c>
      <c r="O36" s="270"/>
      <c r="P36" s="270"/>
      <c r="Q36" s="270"/>
      <c r="S36" s="163" t="str">
        <f t="shared" si="12"/>
        <v/>
      </c>
      <c r="T36" s="163" t="str">
        <f t="shared" si="0"/>
        <v/>
      </c>
      <c r="U36" s="163" t="str">
        <f t="shared" si="1"/>
        <v/>
      </c>
      <c r="V36" s="163" t="str">
        <f t="shared" si="7"/>
        <v/>
      </c>
      <c r="W36" s="163" t="str">
        <f t="shared" si="25"/>
        <v/>
      </c>
      <c r="X36" s="163" t="str">
        <f t="shared" si="8"/>
        <v/>
      </c>
      <c r="Y36" s="256" t="str">
        <f t="shared" si="13"/>
        <v/>
      </c>
      <c r="Z36" s="257" t="str">
        <f t="shared" si="14"/>
        <v/>
      </c>
      <c r="AA36" s="255" t="str">
        <f t="shared" si="15"/>
        <v/>
      </c>
      <c r="AB36" s="256" t="str">
        <f t="shared" si="16"/>
        <v/>
      </c>
      <c r="AC36" s="257" t="str">
        <f t="shared" si="17"/>
        <v/>
      </c>
      <c r="AD36" s="259" t="str">
        <f t="shared" si="18"/>
        <v/>
      </c>
      <c r="AE36" s="261" t="str">
        <f t="shared" si="19"/>
        <v/>
      </c>
      <c r="AF36" s="261" t="str">
        <f t="shared" si="20"/>
        <v/>
      </c>
      <c r="AG36" s="269" t="str">
        <f t="shared" si="21"/>
        <v/>
      </c>
      <c r="AH36" s="255" t="str">
        <f t="shared" si="26"/>
        <v/>
      </c>
      <c r="AI36" s="318" t="str">
        <f t="shared" si="22"/>
        <v/>
      </c>
      <c r="AJ36" s="258" t="str">
        <f t="shared" si="2"/>
        <v/>
      </c>
      <c r="AK36" s="256" t="str">
        <f t="shared" si="23"/>
        <v/>
      </c>
      <c r="AL36" s="257" t="str">
        <f t="shared" si="3"/>
        <v/>
      </c>
      <c r="AM36" s="267" t="str">
        <f t="shared" si="4"/>
        <v/>
      </c>
      <c r="AN36" s="255" t="str">
        <f t="shared" si="5"/>
        <v/>
      </c>
      <c r="AO36" s="255" t="str">
        <f t="shared" si="24"/>
        <v/>
      </c>
    </row>
    <row r="37" spans="2:41" ht="30" customHeight="1">
      <c r="B37" s="455">
        <v>18</v>
      </c>
      <c r="C37" s="659"/>
      <c r="D37" s="659"/>
      <c r="E37" s="455"/>
      <c r="F37" s="462"/>
      <c r="G37" s="471" t="str">
        <f t="shared" si="6"/>
        <v/>
      </c>
      <c r="H37" s="164" t="str">
        <f t="shared" si="27"/>
        <v/>
      </c>
      <c r="I37" s="163"/>
      <c r="J37" s="455" t="str">
        <f t="shared" si="10"/>
        <v/>
      </c>
      <c r="K37" s="163"/>
      <c r="L37" s="163"/>
      <c r="M37" s="462"/>
      <c r="N37" s="274" t="str">
        <f t="shared" si="11"/>
        <v/>
      </c>
      <c r="O37" s="270"/>
      <c r="P37" s="270"/>
      <c r="Q37" s="270"/>
      <c r="S37" s="163" t="str">
        <f t="shared" si="12"/>
        <v/>
      </c>
      <c r="T37" s="163" t="str">
        <f t="shared" si="0"/>
        <v/>
      </c>
      <c r="U37" s="163" t="str">
        <f t="shared" si="1"/>
        <v/>
      </c>
      <c r="V37" s="163" t="str">
        <f t="shared" si="7"/>
        <v/>
      </c>
      <c r="W37" s="163" t="str">
        <f t="shared" si="25"/>
        <v/>
      </c>
      <c r="X37" s="163" t="str">
        <f t="shared" si="8"/>
        <v/>
      </c>
      <c r="Y37" s="256" t="str">
        <f t="shared" si="13"/>
        <v/>
      </c>
      <c r="Z37" s="257" t="str">
        <f t="shared" si="14"/>
        <v/>
      </c>
      <c r="AA37" s="255" t="str">
        <f t="shared" si="15"/>
        <v/>
      </c>
      <c r="AB37" s="256" t="str">
        <f t="shared" si="16"/>
        <v/>
      </c>
      <c r="AC37" s="257" t="str">
        <f t="shared" si="17"/>
        <v/>
      </c>
      <c r="AD37" s="259" t="str">
        <f t="shared" si="18"/>
        <v/>
      </c>
      <c r="AE37" s="261" t="str">
        <f t="shared" si="19"/>
        <v/>
      </c>
      <c r="AF37" s="261" t="str">
        <f t="shared" si="20"/>
        <v/>
      </c>
      <c r="AG37" s="269" t="str">
        <f t="shared" si="21"/>
        <v/>
      </c>
      <c r="AH37" s="255" t="str">
        <f t="shared" si="26"/>
        <v/>
      </c>
      <c r="AI37" s="318" t="str">
        <f t="shared" si="22"/>
        <v/>
      </c>
      <c r="AJ37" s="258" t="str">
        <f t="shared" si="2"/>
        <v/>
      </c>
      <c r="AK37" s="256" t="str">
        <f t="shared" si="23"/>
        <v/>
      </c>
      <c r="AL37" s="257" t="str">
        <f t="shared" si="3"/>
        <v/>
      </c>
      <c r="AM37" s="267" t="str">
        <f t="shared" si="4"/>
        <v/>
      </c>
      <c r="AN37" s="255" t="str">
        <f t="shared" si="5"/>
        <v/>
      </c>
      <c r="AO37" s="255" t="str">
        <f t="shared" si="24"/>
        <v/>
      </c>
    </row>
    <row r="38" spans="2:41" ht="30" customHeight="1">
      <c r="B38" s="455">
        <v>19</v>
      </c>
      <c r="C38" s="659"/>
      <c r="D38" s="659"/>
      <c r="E38" s="455"/>
      <c r="F38" s="462"/>
      <c r="G38" s="471" t="str">
        <f t="shared" si="6"/>
        <v/>
      </c>
      <c r="H38" s="164" t="str">
        <f t="shared" si="27"/>
        <v/>
      </c>
      <c r="I38" s="163"/>
      <c r="J38" s="455" t="str">
        <f t="shared" si="10"/>
        <v/>
      </c>
      <c r="K38" s="163"/>
      <c r="L38" s="163"/>
      <c r="M38" s="462"/>
      <c r="N38" s="274" t="str">
        <f t="shared" si="11"/>
        <v/>
      </c>
      <c r="O38" s="270"/>
      <c r="P38" s="270"/>
      <c r="Q38" s="270"/>
      <c r="S38" s="163" t="str">
        <f t="shared" si="12"/>
        <v/>
      </c>
      <c r="T38" s="163" t="str">
        <f t="shared" si="0"/>
        <v/>
      </c>
      <c r="U38" s="163" t="str">
        <f t="shared" si="1"/>
        <v/>
      </c>
      <c r="V38" s="163" t="str">
        <f t="shared" si="7"/>
        <v/>
      </c>
      <c r="W38" s="163" t="str">
        <f t="shared" si="25"/>
        <v/>
      </c>
      <c r="X38" s="163" t="str">
        <f t="shared" si="8"/>
        <v/>
      </c>
      <c r="Y38" s="256" t="str">
        <f t="shared" si="13"/>
        <v/>
      </c>
      <c r="Z38" s="257" t="str">
        <f t="shared" si="14"/>
        <v/>
      </c>
      <c r="AA38" s="255" t="str">
        <f t="shared" si="15"/>
        <v/>
      </c>
      <c r="AB38" s="256" t="str">
        <f t="shared" si="16"/>
        <v/>
      </c>
      <c r="AC38" s="257" t="str">
        <f t="shared" si="17"/>
        <v/>
      </c>
      <c r="AD38" s="259" t="str">
        <f t="shared" si="18"/>
        <v/>
      </c>
      <c r="AE38" s="261" t="str">
        <f t="shared" si="19"/>
        <v/>
      </c>
      <c r="AF38" s="261" t="str">
        <f t="shared" si="20"/>
        <v/>
      </c>
      <c r="AG38" s="269" t="str">
        <f t="shared" si="21"/>
        <v/>
      </c>
      <c r="AH38" s="255" t="str">
        <f t="shared" si="26"/>
        <v/>
      </c>
      <c r="AI38" s="318" t="str">
        <f t="shared" si="22"/>
        <v/>
      </c>
      <c r="AJ38" s="258" t="str">
        <f t="shared" si="2"/>
        <v/>
      </c>
      <c r="AK38" s="256" t="str">
        <f t="shared" si="23"/>
        <v/>
      </c>
      <c r="AL38" s="257" t="str">
        <f t="shared" si="3"/>
        <v/>
      </c>
      <c r="AM38" s="267" t="str">
        <f t="shared" si="4"/>
        <v/>
      </c>
      <c r="AN38" s="255" t="str">
        <f t="shared" si="5"/>
        <v/>
      </c>
      <c r="AO38" s="255" t="str">
        <f t="shared" si="24"/>
        <v/>
      </c>
    </row>
    <row r="39" spans="2:41" ht="30" customHeight="1">
      <c r="B39" s="455">
        <v>20</v>
      </c>
      <c r="C39" s="659"/>
      <c r="D39" s="659"/>
      <c r="E39" s="455"/>
      <c r="F39" s="462"/>
      <c r="G39" s="471" t="str">
        <f t="shared" si="6"/>
        <v/>
      </c>
      <c r="H39" s="164" t="str">
        <f t="shared" si="27"/>
        <v/>
      </c>
      <c r="I39" s="163"/>
      <c r="J39" s="455" t="str">
        <f t="shared" si="10"/>
        <v/>
      </c>
      <c r="K39" s="163"/>
      <c r="L39" s="163"/>
      <c r="M39" s="462"/>
      <c r="N39" s="274" t="str">
        <f t="shared" si="11"/>
        <v/>
      </c>
      <c r="O39" s="270"/>
      <c r="P39" s="270"/>
      <c r="Q39" s="270"/>
      <c r="S39" s="163" t="str">
        <f t="shared" si="12"/>
        <v/>
      </c>
      <c r="T39" s="163" t="str">
        <f t="shared" si="0"/>
        <v/>
      </c>
      <c r="U39" s="163" t="str">
        <f t="shared" si="1"/>
        <v/>
      </c>
      <c r="V39" s="163" t="str">
        <f t="shared" si="7"/>
        <v/>
      </c>
      <c r="W39" s="163" t="str">
        <f t="shared" si="25"/>
        <v/>
      </c>
      <c r="X39" s="163" t="str">
        <f t="shared" si="8"/>
        <v/>
      </c>
      <c r="Y39" s="256" t="str">
        <f t="shared" si="13"/>
        <v/>
      </c>
      <c r="Z39" s="257" t="str">
        <f t="shared" si="14"/>
        <v/>
      </c>
      <c r="AA39" s="255" t="str">
        <f t="shared" si="15"/>
        <v/>
      </c>
      <c r="AB39" s="256" t="str">
        <f t="shared" si="16"/>
        <v/>
      </c>
      <c r="AC39" s="257" t="str">
        <f t="shared" si="17"/>
        <v/>
      </c>
      <c r="AD39" s="259" t="str">
        <f t="shared" si="18"/>
        <v/>
      </c>
      <c r="AE39" s="261" t="str">
        <f t="shared" si="19"/>
        <v/>
      </c>
      <c r="AF39" s="261" t="str">
        <f t="shared" si="20"/>
        <v/>
      </c>
      <c r="AG39" s="269" t="str">
        <f t="shared" si="21"/>
        <v/>
      </c>
      <c r="AH39" s="255" t="str">
        <f t="shared" si="26"/>
        <v/>
      </c>
      <c r="AI39" s="318" t="str">
        <f t="shared" si="22"/>
        <v/>
      </c>
      <c r="AJ39" s="258" t="str">
        <f t="shared" si="2"/>
        <v/>
      </c>
      <c r="AK39" s="256" t="str">
        <f t="shared" si="23"/>
        <v/>
      </c>
      <c r="AL39" s="257" t="str">
        <f t="shared" si="3"/>
        <v/>
      </c>
      <c r="AM39" s="267" t="str">
        <f t="shared" si="4"/>
        <v/>
      </c>
      <c r="AN39" s="255" t="str">
        <f t="shared" si="5"/>
        <v/>
      </c>
      <c r="AO39" s="255" t="str">
        <f t="shared" si="24"/>
        <v/>
      </c>
    </row>
    <row r="40" spans="2:41" ht="30" customHeight="1">
      <c r="B40" s="455">
        <v>21</v>
      </c>
      <c r="C40" s="659"/>
      <c r="D40" s="659"/>
      <c r="E40" s="455"/>
      <c r="F40" s="462"/>
      <c r="G40" s="471" t="str">
        <f t="shared" si="6"/>
        <v/>
      </c>
      <c r="H40" s="164" t="str">
        <f t="shared" si="27"/>
        <v/>
      </c>
      <c r="I40" s="163"/>
      <c r="J40" s="455" t="str">
        <f t="shared" si="10"/>
        <v/>
      </c>
      <c r="K40" s="163"/>
      <c r="L40" s="163"/>
      <c r="M40" s="462"/>
      <c r="N40" s="274" t="str">
        <f t="shared" si="11"/>
        <v/>
      </c>
      <c r="O40" s="270"/>
      <c r="P40" s="270"/>
      <c r="Q40" s="270"/>
      <c r="S40" s="163" t="str">
        <f t="shared" si="12"/>
        <v/>
      </c>
      <c r="T40" s="163" t="str">
        <f t="shared" si="0"/>
        <v/>
      </c>
      <c r="U40" s="163" t="str">
        <f t="shared" si="1"/>
        <v/>
      </c>
      <c r="V40" s="163" t="str">
        <f t="shared" si="7"/>
        <v/>
      </c>
      <c r="W40" s="163" t="str">
        <f t="shared" si="25"/>
        <v/>
      </c>
      <c r="X40" s="163" t="str">
        <f t="shared" si="8"/>
        <v/>
      </c>
      <c r="Y40" s="256" t="str">
        <f t="shared" si="13"/>
        <v/>
      </c>
      <c r="Z40" s="257" t="str">
        <f t="shared" si="14"/>
        <v/>
      </c>
      <c r="AA40" s="255" t="str">
        <f t="shared" si="15"/>
        <v/>
      </c>
      <c r="AB40" s="256" t="str">
        <f t="shared" si="16"/>
        <v/>
      </c>
      <c r="AC40" s="257" t="str">
        <f t="shared" si="17"/>
        <v/>
      </c>
      <c r="AD40" s="259" t="str">
        <f t="shared" si="18"/>
        <v/>
      </c>
      <c r="AE40" s="261" t="str">
        <f t="shared" si="19"/>
        <v/>
      </c>
      <c r="AF40" s="261" t="str">
        <f t="shared" si="20"/>
        <v/>
      </c>
      <c r="AG40" s="269" t="str">
        <f t="shared" si="21"/>
        <v/>
      </c>
      <c r="AH40" s="255" t="str">
        <f t="shared" si="26"/>
        <v/>
      </c>
      <c r="AI40" s="318" t="str">
        <f t="shared" si="22"/>
        <v/>
      </c>
      <c r="AJ40" s="258" t="str">
        <f t="shared" si="2"/>
        <v/>
      </c>
      <c r="AK40" s="256" t="str">
        <f t="shared" si="23"/>
        <v/>
      </c>
      <c r="AL40" s="257" t="str">
        <f t="shared" si="3"/>
        <v/>
      </c>
      <c r="AM40" s="267" t="str">
        <f t="shared" si="4"/>
        <v/>
      </c>
      <c r="AN40" s="255" t="str">
        <f t="shared" si="5"/>
        <v/>
      </c>
      <c r="AO40" s="255" t="str">
        <f t="shared" si="24"/>
        <v/>
      </c>
    </row>
    <row r="41" spans="2:41" ht="30" customHeight="1">
      <c r="B41" s="455">
        <v>22</v>
      </c>
      <c r="C41" s="659"/>
      <c r="D41" s="659"/>
      <c r="E41" s="455"/>
      <c r="F41" s="462"/>
      <c r="G41" s="471" t="str">
        <f t="shared" si="6"/>
        <v/>
      </c>
      <c r="H41" s="164" t="str">
        <f t="shared" si="27"/>
        <v/>
      </c>
      <c r="I41" s="163"/>
      <c r="J41" s="455" t="str">
        <f t="shared" si="10"/>
        <v/>
      </c>
      <c r="K41" s="163"/>
      <c r="L41" s="163"/>
      <c r="M41" s="462"/>
      <c r="N41" s="274" t="str">
        <f t="shared" si="11"/>
        <v/>
      </c>
      <c r="O41" s="270"/>
      <c r="P41" s="270"/>
      <c r="Q41" s="270"/>
      <c r="S41" s="163" t="str">
        <f t="shared" si="12"/>
        <v/>
      </c>
      <c r="T41" s="163" t="str">
        <f t="shared" si="0"/>
        <v/>
      </c>
      <c r="U41" s="163" t="str">
        <f t="shared" si="1"/>
        <v/>
      </c>
      <c r="V41" s="163" t="str">
        <f t="shared" si="7"/>
        <v/>
      </c>
      <c r="W41" s="163" t="str">
        <f t="shared" si="25"/>
        <v/>
      </c>
      <c r="X41" s="163" t="str">
        <f t="shared" si="8"/>
        <v/>
      </c>
      <c r="Y41" s="256" t="str">
        <f t="shared" si="13"/>
        <v/>
      </c>
      <c r="Z41" s="257" t="str">
        <f t="shared" si="14"/>
        <v/>
      </c>
      <c r="AA41" s="255" t="str">
        <f t="shared" si="15"/>
        <v/>
      </c>
      <c r="AB41" s="256" t="str">
        <f t="shared" si="16"/>
        <v/>
      </c>
      <c r="AC41" s="257" t="str">
        <f t="shared" si="17"/>
        <v/>
      </c>
      <c r="AD41" s="259" t="str">
        <f t="shared" si="18"/>
        <v/>
      </c>
      <c r="AE41" s="261" t="str">
        <f t="shared" si="19"/>
        <v/>
      </c>
      <c r="AF41" s="261" t="str">
        <f t="shared" si="20"/>
        <v/>
      </c>
      <c r="AG41" s="269" t="str">
        <f t="shared" si="21"/>
        <v/>
      </c>
      <c r="AH41" s="255" t="str">
        <f t="shared" si="26"/>
        <v/>
      </c>
      <c r="AI41" s="318" t="str">
        <f t="shared" si="22"/>
        <v/>
      </c>
      <c r="AJ41" s="258" t="str">
        <f t="shared" si="2"/>
        <v/>
      </c>
      <c r="AK41" s="256" t="str">
        <f t="shared" si="23"/>
        <v/>
      </c>
      <c r="AL41" s="257" t="str">
        <f t="shared" si="3"/>
        <v/>
      </c>
      <c r="AM41" s="267" t="str">
        <f t="shared" si="4"/>
        <v/>
      </c>
      <c r="AN41" s="255" t="str">
        <f t="shared" si="5"/>
        <v/>
      </c>
      <c r="AO41" s="255" t="str">
        <f t="shared" si="24"/>
        <v/>
      </c>
    </row>
    <row r="42" spans="2:41" ht="30" customHeight="1">
      <c r="B42" s="455">
        <v>23</v>
      </c>
      <c r="C42" s="659"/>
      <c r="D42" s="659"/>
      <c r="E42" s="455"/>
      <c r="F42" s="462"/>
      <c r="G42" s="471" t="str">
        <f t="shared" si="6"/>
        <v/>
      </c>
      <c r="H42" s="164" t="str">
        <f t="shared" si="27"/>
        <v/>
      </c>
      <c r="I42" s="163"/>
      <c r="J42" s="455" t="str">
        <f t="shared" si="10"/>
        <v/>
      </c>
      <c r="K42" s="163"/>
      <c r="L42" s="163"/>
      <c r="M42" s="462"/>
      <c r="N42" s="274" t="str">
        <f t="shared" si="11"/>
        <v/>
      </c>
      <c r="O42" s="270"/>
      <c r="P42" s="270"/>
      <c r="Q42" s="270"/>
      <c r="S42" s="163" t="str">
        <f t="shared" si="12"/>
        <v/>
      </c>
      <c r="T42" s="163" t="str">
        <f t="shared" si="0"/>
        <v/>
      </c>
      <c r="U42" s="163" t="str">
        <f t="shared" si="1"/>
        <v/>
      </c>
      <c r="V42" s="163" t="str">
        <f t="shared" si="7"/>
        <v/>
      </c>
      <c r="W42" s="163" t="str">
        <f t="shared" si="25"/>
        <v/>
      </c>
      <c r="X42" s="163" t="str">
        <f t="shared" si="8"/>
        <v/>
      </c>
      <c r="Y42" s="256" t="str">
        <f t="shared" si="13"/>
        <v/>
      </c>
      <c r="Z42" s="257" t="str">
        <f t="shared" si="14"/>
        <v/>
      </c>
      <c r="AA42" s="255" t="str">
        <f t="shared" si="15"/>
        <v/>
      </c>
      <c r="AB42" s="256" t="str">
        <f t="shared" si="16"/>
        <v/>
      </c>
      <c r="AC42" s="257" t="str">
        <f t="shared" si="17"/>
        <v/>
      </c>
      <c r="AD42" s="259" t="str">
        <f t="shared" si="18"/>
        <v/>
      </c>
      <c r="AE42" s="261" t="str">
        <f t="shared" si="19"/>
        <v/>
      </c>
      <c r="AF42" s="261" t="str">
        <f t="shared" si="20"/>
        <v/>
      </c>
      <c r="AG42" s="269" t="str">
        <f t="shared" si="21"/>
        <v/>
      </c>
      <c r="AH42" s="255" t="str">
        <f t="shared" si="26"/>
        <v/>
      </c>
      <c r="AI42" s="318" t="str">
        <f t="shared" si="22"/>
        <v/>
      </c>
      <c r="AJ42" s="258" t="str">
        <f t="shared" si="2"/>
        <v/>
      </c>
      <c r="AK42" s="256" t="str">
        <f t="shared" si="23"/>
        <v/>
      </c>
      <c r="AL42" s="257" t="str">
        <f t="shared" si="3"/>
        <v/>
      </c>
      <c r="AM42" s="267" t="str">
        <f t="shared" si="4"/>
        <v/>
      </c>
      <c r="AN42" s="255" t="str">
        <f t="shared" si="5"/>
        <v/>
      </c>
      <c r="AO42" s="255" t="str">
        <f t="shared" si="24"/>
        <v/>
      </c>
    </row>
    <row r="43" spans="2:41" ht="30" customHeight="1">
      <c r="B43" s="455">
        <v>24</v>
      </c>
      <c r="C43" s="659"/>
      <c r="D43" s="659"/>
      <c r="E43" s="455"/>
      <c r="F43" s="462"/>
      <c r="G43" s="471" t="str">
        <f t="shared" si="6"/>
        <v/>
      </c>
      <c r="H43" s="164" t="str">
        <f t="shared" si="27"/>
        <v/>
      </c>
      <c r="I43" s="163"/>
      <c r="J43" s="455" t="str">
        <f t="shared" si="10"/>
        <v/>
      </c>
      <c r="K43" s="163"/>
      <c r="L43" s="163"/>
      <c r="M43" s="462"/>
      <c r="N43" s="274" t="str">
        <f t="shared" si="11"/>
        <v/>
      </c>
      <c r="O43" s="270"/>
      <c r="P43" s="270"/>
      <c r="Q43" s="270"/>
      <c r="S43" s="163" t="str">
        <f t="shared" si="12"/>
        <v/>
      </c>
      <c r="T43" s="163" t="str">
        <f t="shared" si="0"/>
        <v/>
      </c>
      <c r="U43" s="163" t="str">
        <f t="shared" si="1"/>
        <v/>
      </c>
      <c r="V43" s="163" t="str">
        <f t="shared" si="7"/>
        <v/>
      </c>
      <c r="W43" s="163" t="str">
        <f t="shared" si="25"/>
        <v/>
      </c>
      <c r="X43" s="163" t="str">
        <f t="shared" si="8"/>
        <v/>
      </c>
      <c r="Y43" s="256" t="str">
        <f t="shared" si="13"/>
        <v/>
      </c>
      <c r="Z43" s="257" t="str">
        <f t="shared" si="14"/>
        <v/>
      </c>
      <c r="AA43" s="255" t="str">
        <f t="shared" si="15"/>
        <v/>
      </c>
      <c r="AB43" s="256" t="str">
        <f t="shared" si="16"/>
        <v/>
      </c>
      <c r="AC43" s="257" t="str">
        <f t="shared" si="17"/>
        <v/>
      </c>
      <c r="AD43" s="259" t="str">
        <f t="shared" si="18"/>
        <v/>
      </c>
      <c r="AE43" s="261" t="str">
        <f t="shared" si="19"/>
        <v/>
      </c>
      <c r="AF43" s="261" t="str">
        <f t="shared" si="20"/>
        <v/>
      </c>
      <c r="AG43" s="269" t="str">
        <f t="shared" si="21"/>
        <v/>
      </c>
      <c r="AH43" s="255" t="str">
        <f t="shared" si="26"/>
        <v/>
      </c>
      <c r="AI43" s="318" t="str">
        <f t="shared" si="22"/>
        <v/>
      </c>
      <c r="AJ43" s="258" t="str">
        <f t="shared" si="2"/>
        <v/>
      </c>
      <c r="AK43" s="256" t="str">
        <f t="shared" si="23"/>
        <v/>
      </c>
      <c r="AL43" s="257" t="str">
        <f t="shared" si="3"/>
        <v/>
      </c>
      <c r="AM43" s="267" t="str">
        <f t="shared" si="4"/>
        <v/>
      </c>
      <c r="AN43" s="255" t="str">
        <f t="shared" si="5"/>
        <v/>
      </c>
      <c r="AO43" s="255" t="str">
        <f t="shared" si="24"/>
        <v/>
      </c>
    </row>
    <row r="44" spans="2:41" ht="30" customHeight="1">
      <c r="B44" s="455">
        <v>25</v>
      </c>
      <c r="C44" s="659"/>
      <c r="D44" s="659"/>
      <c r="E44" s="455"/>
      <c r="F44" s="462"/>
      <c r="G44" s="471" t="str">
        <f t="shared" si="6"/>
        <v/>
      </c>
      <c r="H44" s="164" t="str">
        <f t="shared" si="27"/>
        <v/>
      </c>
      <c r="I44" s="163"/>
      <c r="J44" s="455" t="str">
        <f t="shared" si="10"/>
        <v/>
      </c>
      <c r="K44" s="163"/>
      <c r="L44" s="163"/>
      <c r="M44" s="462"/>
      <c r="N44" s="274" t="str">
        <f t="shared" si="11"/>
        <v/>
      </c>
      <c r="O44" s="270"/>
      <c r="P44" s="270"/>
      <c r="Q44" s="270"/>
      <c r="S44" s="163" t="str">
        <f t="shared" si="12"/>
        <v/>
      </c>
      <c r="T44" s="163" t="str">
        <f t="shared" si="0"/>
        <v/>
      </c>
      <c r="U44" s="163" t="str">
        <f t="shared" si="1"/>
        <v/>
      </c>
      <c r="V44" s="163" t="str">
        <f t="shared" si="7"/>
        <v/>
      </c>
      <c r="W44" s="163" t="str">
        <f t="shared" si="25"/>
        <v/>
      </c>
      <c r="X44" s="163" t="str">
        <f t="shared" si="8"/>
        <v/>
      </c>
      <c r="Y44" s="256" t="str">
        <f t="shared" si="13"/>
        <v/>
      </c>
      <c r="Z44" s="257" t="str">
        <f t="shared" si="14"/>
        <v/>
      </c>
      <c r="AA44" s="255" t="str">
        <f t="shared" si="15"/>
        <v/>
      </c>
      <c r="AB44" s="256" t="str">
        <f t="shared" si="16"/>
        <v/>
      </c>
      <c r="AC44" s="257" t="str">
        <f t="shared" si="17"/>
        <v/>
      </c>
      <c r="AD44" s="259" t="str">
        <f t="shared" si="18"/>
        <v/>
      </c>
      <c r="AE44" s="261" t="str">
        <f t="shared" si="19"/>
        <v/>
      </c>
      <c r="AF44" s="261" t="str">
        <f t="shared" si="20"/>
        <v/>
      </c>
      <c r="AG44" s="269" t="str">
        <f t="shared" si="21"/>
        <v/>
      </c>
      <c r="AH44" s="255" t="str">
        <f t="shared" si="26"/>
        <v/>
      </c>
      <c r="AI44" s="318" t="str">
        <f t="shared" si="22"/>
        <v/>
      </c>
      <c r="AJ44" s="258" t="str">
        <f t="shared" si="2"/>
        <v/>
      </c>
      <c r="AK44" s="256" t="str">
        <f t="shared" si="23"/>
        <v/>
      </c>
      <c r="AL44" s="257" t="str">
        <f t="shared" si="3"/>
        <v/>
      </c>
      <c r="AM44" s="267" t="str">
        <f t="shared" si="4"/>
        <v/>
      </c>
      <c r="AN44" s="255" t="str">
        <f t="shared" si="5"/>
        <v/>
      </c>
      <c r="AO44" s="255" t="str">
        <f t="shared" si="24"/>
        <v/>
      </c>
    </row>
    <row r="45" spans="2:41" ht="30" customHeight="1">
      <c r="B45" s="455">
        <v>26</v>
      </c>
      <c r="C45" s="659"/>
      <c r="D45" s="659"/>
      <c r="E45" s="455"/>
      <c r="F45" s="462"/>
      <c r="G45" s="471" t="str">
        <f t="shared" si="6"/>
        <v/>
      </c>
      <c r="H45" s="164" t="str">
        <f t="shared" si="27"/>
        <v/>
      </c>
      <c r="I45" s="163"/>
      <c r="J45" s="455" t="str">
        <f t="shared" si="10"/>
        <v/>
      </c>
      <c r="K45" s="163"/>
      <c r="L45" s="163"/>
      <c r="M45" s="462"/>
      <c r="N45" s="274" t="str">
        <f t="shared" si="11"/>
        <v/>
      </c>
      <c r="O45" s="270"/>
      <c r="P45" s="270"/>
      <c r="Q45" s="270"/>
      <c r="S45" s="163" t="str">
        <f t="shared" si="12"/>
        <v/>
      </c>
      <c r="T45" s="163" t="str">
        <f t="shared" si="0"/>
        <v/>
      </c>
      <c r="U45" s="163" t="str">
        <f t="shared" si="1"/>
        <v/>
      </c>
      <c r="V45" s="163" t="str">
        <f t="shared" si="7"/>
        <v/>
      </c>
      <c r="W45" s="163" t="str">
        <f t="shared" si="25"/>
        <v/>
      </c>
      <c r="X45" s="163" t="str">
        <f t="shared" si="8"/>
        <v/>
      </c>
      <c r="Y45" s="256" t="str">
        <f t="shared" si="13"/>
        <v/>
      </c>
      <c r="Z45" s="257" t="str">
        <f t="shared" si="14"/>
        <v/>
      </c>
      <c r="AA45" s="255" t="str">
        <f t="shared" si="15"/>
        <v/>
      </c>
      <c r="AB45" s="256" t="str">
        <f t="shared" si="16"/>
        <v/>
      </c>
      <c r="AC45" s="257" t="str">
        <f t="shared" si="17"/>
        <v/>
      </c>
      <c r="AD45" s="259" t="str">
        <f t="shared" si="18"/>
        <v/>
      </c>
      <c r="AE45" s="261" t="str">
        <f t="shared" si="19"/>
        <v/>
      </c>
      <c r="AF45" s="261" t="str">
        <f t="shared" si="20"/>
        <v/>
      </c>
      <c r="AG45" s="269" t="str">
        <f t="shared" si="21"/>
        <v/>
      </c>
      <c r="AH45" s="255" t="str">
        <f t="shared" si="26"/>
        <v/>
      </c>
      <c r="AI45" s="318" t="str">
        <f t="shared" si="22"/>
        <v/>
      </c>
      <c r="AJ45" s="258" t="str">
        <f t="shared" si="2"/>
        <v/>
      </c>
      <c r="AK45" s="256" t="str">
        <f t="shared" si="23"/>
        <v/>
      </c>
      <c r="AL45" s="257" t="str">
        <f t="shared" si="3"/>
        <v/>
      </c>
      <c r="AM45" s="267" t="str">
        <f t="shared" si="4"/>
        <v/>
      </c>
      <c r="AN45" s="255" t="str">
        <f t="shared" si="5"/>
        <v/>
      </c>
      <c r="AO45" s="255" t="str">
        <f t="shared" si="24"/>
        <v/>
      </c>
    </row>
    <row r="46" spans="2:41" ht="30" customHeight="1">
      <c r="B46" s="455">
        <v>27</v>
      </c>
      <c r="C46" s="659"/>
      <c r="D46" s="659"/>
      <c r="E46" s="455"/>
      <c r="F46" s="462"/>
      <c r="G46" s="471" t="str">
        <f t="shared" si="6"/>
        <v/>
      </c>
      <c r="H46" s="164" t="str">
        <f t="shared" si="27"/>
        <v/>
      </c>
      <c r="I46" s="163"/>
      <c r="J46" s="455" t="str">
        <f t="shared" si="10"/>
        <v/>
      </c>
      <c r="K46" s="163"/>
      <c r="L46" s="163"/>
      <c r="M46" s="462"/>
      <c r="N46" s="274" t="str">
        <f t="shared" si="11"/>
        <v/>
      </c>
      <c r="O46" s="270"/>
      <c r="P46" s="270"/>
      <c r="Q46" s="270"/>
      <c r="S46" s="163" t="str">
        <f t="shared" si="12"/>
        <v/>
      </c>
      <c r="T46" s="163" t="str">
        <f t="shared" si="0"/>
        <v/>
      </c>
      <c r="U46" s="163" t="str">
        <f t="shared" si="1"/>
        <v/>
      </c>
      <c r="V46" s="163" t="str">
        <f t="shared" si="7"/>
        <v/>
      </c>
      <c r="W46" s="163" t="str">
        <f t="shared" si="25"/>
        <v/>
      </c>
      <c r="X46" s="163" t="str">
        <f t="shared" si="8"/>
        <v/>
      </c>
      <c r="Y46" s="256" t="str">
        <f t="shared" si="13"/>
        <v/>
      </c>
      <c r="Z46" s="257" t="str">
        <f t="shared" si="14"/>
        <v/>
      </c>
      <c r="AA46" s="255" t="str">
        <f t="shared" si="15"/>
        <v/>
      </c>
      <c r="AB46" s="256" t="str">
        <f t="shared" si="16"/>
        <v/>
      </c>
      <c r="AC46" s="257" t="str">
        <f t="shared" si="17"/>
        <v/>
      </c>
      <c r="AD46" s="259" t="str">
        <f t="shared" si="18"/>
        <v/>
      </c>
      <c r="AE46" s="261" t="str">
        <f t="shared" si="19"/>
        <v/>
      </c>
      <c r="AF46" s="261" t="str">
        <f t="shared" si="20"/>
        <v/>
      </c>
      <c r="AG46" s="269" t="str">
        <f t="shared" si="21"/>
        <v/>
      </c>
      <c r="AH46" s="255" t="str">
        <f t="shared" si="26"/>
        <v/>
      </c>
      <c r="AI46" s="318" t="str">
        <f t="shared" si="22"/>
        <v/>
      </c>
      <c r="AJ46" s="258" t="str">
        <f t="shared" si="2"/>
        <v/>
      </c>
      <c r="AK46" s="256" t="str">
        <f t="shared" si="23"/>
        <v/>
      </c>
      <c r="AL46" s="257" t="str">
        <f t="shared" si="3"/>
        <v/>
      </c>
      <c r="AM46" s="267" t="str">
        <f t="shared" si="4"/>
        <v/>
      </c>
      <c r="AN46" s="255" t="str">
        <f t="shared" si="5"/>
        <v/>
      </c>
      <c r="AO46" s="255" t="str">
        <f t="shared" si="24"/>
        <v/>
      </c>
    </row>
    <row r="47" spans="2:41" ht="30" customHeight="1">
      <c r="B47" s="455">
        <v>28</v>
      </c>
      <c r="C47" s="659"/>
      <c r="D47" s="659"/>
      <c r="E47" s="455"/>
      <c r="F47" s="462"/>
      <c r="G47" s="471" t="str">
        <f t="shared" si="6"/>
        <v/>
      </c>
      <c r="H47" s="164" t="str">
        <f t="shared" si="27"/>
        <v/>
      </c>
      <c r="I47" s="163"/>
      <c r="J47" s="455" t="str">
        <f t="shared" si="10"/>
        <v/>
      </c>
      <c r="K47" s="163"/>
      <c r="L47" s="163"/>
      <c r="M47" s="462"/>
      <c r="N47" s="274" t="str">
        <f t="shared" si="11"/>
        <v/>
      </c>
      <c r="O47" s="270"/>
      <c r="P47" s="270"/>
      <c r="Q47" s="270"/>
      <c r="S47" s="163" t="str">
        <f t="shared" si="12"/>
        <v/>
      </c>
      <c r="T47" s="163" t="str">
        <f t="shared" si="0"/>
        <v/>
      </c>
      <c r="U47" s="163" t="str">
        <f t="shared" si="1"/>
        <v/>
      </c>
      <c r="V47" s="163" t="str">
        <f t="shared" si="7"/>
        <v/>
      </c>
      <c r="W47" s="163" t="str">
        <f t="shared" si="25"/>
        <v/>
      </c>
      <c r="X47" s="163" t="str">
        <f t="shared" si="8"/>
        <v/>
      </c>
      <c r="Y47" s="256" t="str">
        <f t="shared" si="13"/>
        <v/>
      </c>
      <c r="Z47" s="257" t="str">
        <f t="shared" si="14"/>
        <v/>
      </c>
      <c r="AA47" s="255" t="str">
        <f t="shared" si="15"/>
        <v/>
      </c>
      <c r="AB47" s="256" t="str">
        <f t="shared" si="16"/>
        <v/>
      </c>
      <c r="AC47" s="257" t="str">
        <f t="shared" si="17"/>
        <v/>
      </c>
      <c r="AD47" s="259" t="str">
        <f t="shared" si="18"/>
        <v/>
      </c>
      <c r="AE47" s="261" t="str">
        <f t="shared" si="19"/>
        <v/>
      </c>
      <c r="AF47" s="261" t="str">
        <f t="shared" si="20"/>
        <v/>
      </c>
      <c r="AG47" s="269" t="str">
        <f t="shared" si="21"/>
        <v/>
      </c>
      <c r="AH47" s="255" t="str">
        <f t="shared" si="26"/>
        <v/>
      </c>
      <c r="AI47" s="318" t="str">
        <f t="shared" si="22"/>
        <v/>
      </c>
      <c r="AJ47" s="258" t="str">
        <f t="shared" si="2"/>
        <v/>
      </c>
      <c r="AK47" s="256" t="str">
        <f t="shared" si="23"/>
        <v/>
      </c>
      <c r="AL47" s="257" t="str">
        <f t="shared" si="3"/>
        <v/>
      </c>
      <c r="AM47" s="267" t="str">
        <f t="shared" si="4"/>
        <v/>
      </c>
      <c r="AN47" s="255" t="str">
        <f t="shared" si="5"/>
        <v/>
      </c>
      <c r="AO47" s="255" t="str">
        <f t="shared" si="24"/>
        <v/>
      </c>
    </row>
    <row r="48" spans="2:41" ht="30" customHeight="1">
      <c r="B48" s="455">
        <v>29</v>
      </c>
      <c r="C48" s="659"/>
      <c r="D48" s="659"/>
      <c r="E48" s="455"/>
      <c r="F48" s="462"/>
      <c r="G48" s="471" t="str">
        <f t="shared" si="6"/>
        <v/>
      </c>
      <c r="H48" s="164" t="str">
        <f t="shared" si="27"/>
        <v/>
      </c>
      <c r="I48" s="163"/>
      <c r="J48" s="455" t="str">
        <f t="shared" si="10"/>
        <v/>
      </c>
      <c r="K48" s="163"/>
      <c r="L48" s="163"/>
      <c r="M48" s="462"/>
      <c r="N48" s="274" t="str">
        <f t="shared" si="11"/>
        <v/>
      </c>
      <c r="O48" s="270"/>
      <c r="P48" s="270"/>
      <c r="Q48" s="270"/>
      <c r="S48" s="163" t="str">
        <f t="shared" si="12"/>
        <v/>
      </c>
      <c r="T48" s="163" t="str">
        <f t="shared" si="0"/>
        <v/>
      </c>
      <c r="U48" s="163" t="str">
        <f t="shared" si="1"/>
        <v/>
      </c>
      <c r="V48" s="163" t="str">
        <f t="shared" si="7"/>
        <v/>
      </c>
      <c r="W48" s="163" t="str">
        <f t="shared" si="25"/>
        <v/>
      </c>
      <c r="X48" s="163" t="str">
        <f t="shared" si="8"/>
        <v/>
      </c>
      <c r="Y48" s="256" t="str">
        <f t="shared" si="13"/>
        <v/>
      </c>
      <c r="Z48" s="257" t="str">
        <f t="shared" si="14"/>
        <v/>
      </c>
      <c r="AA48" s="255" t="str">
        <f t="shared" si="15"/>
        <v/>
      </c>
      <c r="AB48" s="256" t="str">
        <f t="shared" si="16"/>
        <v/>
      </c>
      <c r="AC48" s="257" t="str">
        <f t="shared" si="17"/>
        <v/>
      </c>
      <c r="AD48" s="259" t="str">
        <f t="shared" si="18"/>
        <v/>
      </c>
      <c r="AE48" s="261" t="str">
        <f t="shared" si="19"/>
        <v/>
      </c>
      <c r="AF48" s="261" t="str">
        <f t="shared" si="20"/>
        <v/>
      </c>
      <c r="AG48" s="269" t="str">
        <f t="shared" si="21"/>
        <v/>
      </c>
      <c r="AH48" s="255" t="str">
        <f t="shared" si="26"/>
        <v/>
      </c>
      <c r="AI48" s="318" t="str">
        <f t="shared" si="22"/>
        <v/>
      </c>
      <c r="AJ48" s="258" t="str">
        <f t="shared" si="2"/>
        <v/>
      </c>
      <c r="AK48" s="256" t="str">
        <f t="shared" si="23"/>
        <v/>
      </c>
      <c r="AL48" s="257" t="str">
        <f t="shared" si="3"/>
        <v/>
      </c>
      <c r="AM48" s="267" t="str">
        <f t="shared" si="4"/>
        <v/>
      </c>
      <c r="AN48" s="255" t="str">
        <f t="shared" si="5"/>
        <v/>
      </c>
      <c r="AO48" s="255" t="str">
        <f t="shared" si="24"/>
        <v/>
      </c>
    </row>
    <row r="49" spans="2:41" ht="30" customHeight="1">
      <c r="B49" s="455">
        <v>30</v>
      </c>
      <c r="C49" s="659"/>
      <c r="D49" s="659"/>
      <c r="E49" s="455"/>
      <c r="F49" s="462"/>
      <c r="G49" s="471" t="str">
        <f t="shared" si="6"/>
        <v/>
      </c>
      <c r="H49" s="164" t="str">
        <f t="shared" si="27"/>
        <v/>
      </c>
      <c r="I49" s="163"/>
      <c r="J49" s="455" t="str">
        <f t="shared" si="10"/>
        <v/>
      </c>
      <c r="K49" s="163"/>
      <c r="L49" s="163"/>
      <c r="M49" s="462"/>
      <c r="N49" s="274" t="str">
        <f t="shared" si="11"/>
        <v/>
      </c>
      <c r="O49" s="270"/>
      <c r="P49" s="270"/>
      <c r="Q49" s="270"/>
      <c r="S49" s="163" t="str">
        <f t="shared" si="12"/>
        <v/>
      </c>
      <c r="T49" s="163" t="str">
        <f t="shared" si="0"/>
        <v/>
      </c>
      <c r="U49" s="163" t="str">
        <f t="shared" si="1"/>
        <v/>
      </c>
      <c r="V49" s="163" t="str">
        <f t="shared" si="7"/>
        <v/>
      </c>
      <c r="W49" s="163" t="str">
        <f t="shared" si="25"/>
        <v/>
      </c>
      <c r="X49" s="163" t="str">
        <f t="shared" si="8"/>
        <v/>
      </c>
      <c r="Y49" s="256" t="str">
        <f t="shared" si="13"/>
        <v/>
      </c>
      <c r="Z49" s="257" t="str">
        <f t="shared" si="14"/>
        <v/>
      </c>
      <c r="AA49" s="255" t="str">
        <f t="shared" si="15"/>
        <v/>
      </c>
      <c r="AB49" s="256" t="str">
        <f t="shared" si="16"/>
        <v/>
      </c>
      <c r="AC49" s="257" t="str">
        <f t="shared" si="17"/>
        <v/>
      </c>
      <c r="AD49" s="259" t="str">
        <f t="shared" si="18"/>
        <v/>
      </c>
      <c r="AE49" s="261" t="str">
        <f t="shared" si="19"/>
        <v/>
      </c>
      <c r="AF49" s="261" t="str">
        <f t="shared" si="20"/>
        <v/>
      </c>
      <c r="AG49" s="269" t="str">
        <f t="shared" si="21"/>
        <v/>
      </c>
      <c r="AH49" s="255" t="str">
        <f t="shared" si="26"/>
        <v/>
      </c>
      <c r="AI49" s="318" t="str">
        <f t="shared" si="22"/>
        <v/>
      </c>
      <c r="AJ49" s="258" t="str">
        <f t="shared" si="2"/>
        <v/>
      </c>
      <c r="AK49" s="256" t="str">
        <f t="shared" si="23"/>
        <v/>
      </c>
      <c r="AL49" s="257" t="str">
        <f t="shared" si="3"/>
        <v/>
      </c>
      <c r="AM49" s="267" t="str">
        <f t="shared" si="4"/>
        <v/>
      </c>
      <c r="AN49" s="255" t="str">
        <f t="shared" si="5"/>
        <v/>
      </c>
      <c r="AO49" s="255" t="str">
        <f t="shared" si="24"/>
        <v/>
      </c>
    </row>
    <row r="50" spans="2:41" ht="30" customHeight="1">
      <c r="B50" s="455">
        <v>31</v>
      </c>
      <c r="C50" s="659"/>
      <c r="D50" s="659"/>
      <c r="E50" s="455"/>
      <c r="F50" s="462"/>
      <c r="G50" s="471" t="str">
        <f t="shared" si="6"/>
        <v/>
      </c>
      <c r="H50" s="164" t="str">
        <f t="shared" si="27"/>
        <v/>
      </c>
      <c r="I50" s="163"/>
      <c r="J50" s="455" t="str">
        <f t="shared" si="10"/>
        <v/>
      </c>
      <c r="K50" s="163"/>
      <c r="L50" s="163"/>
      <c r="M50" s="462"/>
      <c r="N50" s="274" t="str">
        <f t="shared" si="11"/>
        <v/>
      </c>
      <c r="O50" s="270"/>
      <c r="P50" s="270"/>
      <c r="Q50" s="270"/>
      <c r="S50" s="163" t="str">
        <f t="shared" si="12"/>
        <v/>
      </c>
      <c r="T50" s="163" t="str">
        <f t="shared" si="0"/>
        <v/>
      </c>
      <c r="U50" s="163" t="str">
        <f t="shared" si="1"/>
        <v/>
      </c>
      <c r="V50" s="163" t="str">
        <f t="shared" si="7"/>
        <v/>
      </c>
      <c r="W50" s="163" t="str">
        <f t="shared" si="25"/>
        <v/>
      </c>
      <c r="X50" s="163" t="str">
        <f t="shared" si="8"/>
        <v/>
      </c>
      <c r="Y50" s="256" t="str">
        <f t="shared" si="13"/>
        <v/>
      </c>
      <c r="Z50" s="257" t="str">
        <f t="shared" si="14"/>
        <v/>
      </c>
      <c r="AA50" s="255" t="str">
        <f t="shared" si="15"/>
        <v/>
      </c>
      <c r="AB50" s="256" t="str">
        <f t="shared" si="16"/>
        <v/>
      </c>
      <c r="AC50" s="257" t="str">
        <f t="shared" si="17"/>
        <v/>
      </c>
      <c r="AD50" s="259" t="str">
        <f t="shared" si="18"/>
        <v/>
      </c>
      <c r="AE50" s="261" t="str">
        <f t="shared" si="19"/>
        <v/>
      </c>
      <c r="AF50" s="261" t="str">
        <f t="shared" si="20"/>
        <v/>
      </c>
      <c r="AG50" s="269" t="str">
        <f t="shared" si="21"/>
        <v/>
      </c>
      <c r="AH50" s="255" t="str">
        <f t="shared" si="26"/>
        <v/>
      </c>
      <c r="AI50" s="318" t="str">
        <f t="shared" si="22"/>
        <v/>
      </c>
      <c r="AJ50" s="258" t="str">
        <f t="shared" si="2"/>
        <v/>
      </c>
      <c r="AK50" s="256" t="str">
        <f t="shared" si="23"/>
        <v/>
      </c>
      <c r="AL50" s="257" t="str">
        <f t="shared" si="3"/>
        <v/>
      </c>
      <c r="AM50" s="267" t="str">
        <f t="shared" si="4"/>
        <v/>
      </c>
      <c r="AN50" s="255" t="str">
        <f t="shared" si="5"/>
        <v/>
      </c>
      <c r="AO50" s="255" t="str">
        <f t="shared" si="24"/>
        <v/>
      </c>
    </row>
    <row r="51" spans="2:41" ht="30" customHeight="1">
      <c r="B51" s="455">
        <v>32</v>
      </c>
      <c r="C51" s="659"/>
      <c r="D51" s="659"/>
      <c r="E51" s="455"/>
      <c r="F51" s="462"/>
      <c r="G51" s="471" t="str">
        <f t="shared" si="6"/>
        <v/>
      </c>
      <c r="H51" s="164" t="str">
        <f t="shared" si="27"/>
        <v/>
      </c>
      <c r="I51" s="163"/>
      <c r="J51" s="455" t="str">
        <f t="shared" si="10"/>
        <v/>
      </c>
      <c r="K51" s="163"/>
      <c r="L51" s="163"/>
      <c r="M51" s="462"/>
      <c r="N51" s="274" t="str">
        <f t="shared" si="11"/>
        <v/>
      </c>
      <c r="O51" s="270"/>
      <c r="P51" s="270"/>
      <c r="Q51" s="270"/>
      <c r="S51" s="163" t="str">
        <f t="shared" si="12"/>
        <v/>
      </c>
      <c r="T51" s="163" t="str">
        <f t="shared" si="0"/>
        <v/>
      </c>
      <c r="U51" s="163" t="str">
        <f t="shared" si="1"/>
        <v/>
      </c>
      <c r="V51" s="163" t="str">
        <f t="shared" si="7"/>
        <v/>
      </c>
      <c r="W51" s="163" t="str">
        <f t="shared" si="25"/>
        <v/>
      </c>
      <c r="X51" s="163" t="str">
        <f t="shared" si="8"/>
        <v/>
      </c>
      <c r="Y51" s="256" t="str">
        <f t="shared" si="13"/>
        <v/>
      </c>
      <c r="Z51" s="257" t="str">
        <f t="shared" si="14"/>
        <v/>
      </c>
      <c r="AA51" s="255" t="str">
        <f t="shared" si="15"/>
        <v/>
      </c>
      <c r="AB51" s="256" t="str">
        <f t="shared" si="16"/>
        <v/>
      </c>
      <c r="AC51" s="257" t="str">
        <f t="shared" si="17"/>
        <v/>
      </c>
      <c r="AD51" s="259" t="str">
        <f t="shared" si="18"/>
        <v/>
      </c>
      <c r="AE51" s="261" t="str">
        <f t="shared" si="19"/>
        <v/>
      </c>
      <c r="AF51" s="261" t="str">
        <f t="shared" si="20"/>
        <v/>
      </c>
      <c r="AG51" s="269" t="str">
        <f t="shared" si="21"/>
        <v/>
      </c>
      <c r="AH51" s="255" t="str">
        <f t="shared" si="26"/>
        <v/>
      </c>
      <c r="AI51" s="318" t="str">
        <f t="shared" si="22"/>
        <v/>
      </c>
      <c r="AJ51" s="258" t="str">
        <f t="shared" si="2"/>
        <v/>
      </c>
      <c r="AK51" s="256" t="str">
        <f t="shared" si="23"/>
        <v/>
      </c>
      <c r="AL51" s="257" t="str">
        <f t="shared" si="3"/>
        <v/>
      </c>
      <c r="AM51" s="267" t="str">
        <f t="shared" si="4"/>
        <v/>
      </c>
      <c r="AN51" s="255" t="str">
        <f t="shared" si="5"/>
        <v/>
      </c>
      <c r="AO51" s="255" t="str">
        <f t="shared" si="24"/>
        <v/>
      </c>
    </row>
    <row r="52" spans="2:41" ht="30" customHeight="1">
      <c r="B52" s="455">
        <v>33</v>
      </c>
      <c r="C52" s="659"/>
      <c r="D52" s="659"/>
      <c r="E52" s="455"/>
      <c r="F52" s="462"/>
      <c r="G52" s="471" t="str">
        <f t="shared" si="6"/>
        <v/>
      </c>
      <c r="H52" s="164" t="str">
        <f t="shared" si="27"/>
        <v/>
      </c>
      <c r="I52" s="163"/>
      <c r="J52" s="455" t="str">
        <f t="shared" si="10"/>
        <v/>
      </c>
      <c r="K52" s="163"/>
      <c r="L52" s="163"/>
      <c r="M52" s="462"/>
      <c r="N52" s="274" t="str">
        <f t="shared" si="11"/>
        <v/>
      </c>
      <c r="O52" s="270"/>
      <c r="P52" s="270"/>
      <c r="Q52" s="270"/>
      <c r="S52" s="163" t="str">
        <f t="shared" si="12"/>
        <v/>
      </c>
      <c r="T52" s="163" t="str">
        <f t="shared" si="0"/>
        <v/>
      </c>
      <c r="U52" s="163" t="str">
        <f t="shared" si="1"/>
        <v/>
      </c>
      <c r="V52" s="163" t="str">
        <f t="shared" si="7"/>
        <v/>
      </c>
      <c r="W52" s="163" t="str">
        <f t="shared" si="25"/>
        <v/>
      </c>
      <c r="X52" s="163" t="str">
        <f t="shared" si="8"/>
        <v/>
      </c>
      <c r="Y52" s="256" t="str">
        <f t="shared" si="13"/>
        <v/>
      </c>
      <c r="Z52" s="257" t="str">
        <f t="shared" si="14"/>
        <v/>
      </c>
      <c r="AA52" s="255" t="str">
        <f t="shared" si="15"/>
        <v/>
      </c>
      <c r="AB52" s="256" t="str">
        <f t="shared" si="16"/>
        <v/>
      </c>
      <c r="AC52" s="257" t="str">
        <f t="shared" si="17"/>
        <v/>
      </c>
      <c r="AD52" s="259" t="str">
        <f t="shared" si="18"/>
        <v/>
      </c>
      <c r="AE52" s="261" t="str">
        <f t="shared" si="19"/>
        <v/>
      </c>
      <c r="AF52" s="261" t="str">
        <f t="shared" si="20"/>
        <v/>
      </c>
      <c r="AG52" s="269" t="str">
        <f t="shared" si="21"/>
        <v/>
      </c>
      <c r="AH52" s="255" t="str">
        <f t="shared" si="26"/>
        <v/>
      </c>
      <c r="AI52" s="318" t="str">
        <f t="shared" si="22"/>
        <v/>
      </c>
      <c r="AJ52" s="258" t="str">
        <f t="shared" si="2"/>
        <v/>
      </c>
      <c r="AK52" s="256" t="str">
        <f t="shared" si="23"/>
        <v/>
      </c>
      <c r="AL52" s="257" t="str">
        <f t="shared" si="3"/>
        <v/>
      </c>
      <c r="AM52" s="267" t="str">
        <f t="shared" si="4"/>
        <v/>
      </c>
      <c r="AN52" s="255" t="str">
        <f t="shared" si="5"/>
        <v/>
      </c>
      <c r="AO52" s="255" t="str">
        <f t="shared" si="24"/>
        <v/>
      </c>
    </row>
    <row r="53" spans="2:41" ht="30" customHeight="1">
      <c r="B53" s="455">
        <v>34</v>
      </c>
      <c r="C53" s="659"/>
      <c r="D53" s="659"/>
      <c r="E53" s="455"/>
      <c r="F53" s="462"/>
      <c r="G53" s="471" t="str">
        <f t="shared" si="6"/>
        <v/>
      </c>
      <c r="H53" s="164" t="str">
        <f t="shared" si="27"/>
        <v/>
      </c>
      <c r="I53" s="163"/>
      <c r="J53" s="455" t="str">
        <f t="shared" si="10"/>
        <v/>
      </c>
      <c r="K53" s="163"/>
      <c r="L53" s="163"/>
      <c r="M53" s="462"/>
      <c r="N53" s="274" t="str">
        <f t="shared" si="11"/>
        <v/>
      </c>
      <c r="O53" s="270"/>
      <c r="P53" s="270"/>
      <c r="Q53" s="270"/>
      <c r="S53" s="163" t="str">
        <f t="shared" si="12"/>
        <v/>
      </c>
      <c r="T53" s="163" t="str">
        <f t="shared" si="0"/>
        <v/>
      </c>
      <c r="U53" s="163" t="str">
        <f t="shared" si="1"/>
        <v/>
      </c>
      <c r="V53" s="163" t="str">
        <f t="shared" si="7"/>
        <v/>
      </c>
      <c r="W53" s="163" t="str">
        <f t="shared" si="25"/>
        <v/>
      </c>
      <c r="X53" s="163" t="str">
        <f t="shared" si="8"/>
        <v/>
      </c>
      <c r="Y53" s="256" t="str">
        <f t="shared" si="13"/>
        <v/>
      </c>
      <c r="Z53" s="257" t="str">
        <f t="shared" si="14"/>
        <v/>
      </c>
      <c r="AA53" s="255" t="str">
        <f t="shared" si="15"/>
        <v/>
      </c>
      <c r="AB53" s="256" t="str">
        <f t="shared" si="16"/>
        <v/>
      </c>
      <c r="AC53" s="257" t="str">
        <f t="shared" si="17"/>
        <v/>
      </c>
      <c r="AD53" s="259" t="str">
        <f t="shared" si="18"/>
        <v/>
      </c>
      <c r="AE53" s="261" t="str">
        <f t="shared" si="19"/>
        <v/>
      </c>
      <c r="AF53" s="261" t="str">
        <f t="shared" si="20"/>
        <v/>
      </c>
      <c r="AG53" s="269" t="str">
        <f t="shared" si="21"/>
        <v/>
      </c>
      <c r="AH53" s="255" t="str">
        <f t="shared" si="26"/>
        <v/>
      </c>
      <c r="AI53" s="318" t="str">
        <f t="shared" si="22"/>
        <v/>
      </c>
      <c r="AJ53" s="258" t="str">
        <f t="shared" si="2"/>
        <v/>
      </c>
      <c r="AK53" s="256" t="str">
        <f t="shared" si="23"/>
        <v/>
      </c>
      <c r="AL53" s="257" t="str">
        <f t="shared" si="3"/>
        <v/>
      </c>
      <c r="AM53" s="267" t="str">
        <f t="shared" si="4"/>
        <v/>
      </c>
      <c r="AN53" s="255" t="str">
        <f t="shared" si="5"/>
        <v/>
      </c>
      <c r="AO53" s="255" t="str">
        <f t="shared" si="24"/>
        <v/>
      </c>
    </row>
    <row r="54" spans="2:41" ht="30" customHeight="1">
      <c r="B54" s="455">
        <v>35</v>
      </c>
      <c r="C54" s="659"/>
      <c r="D54" s="659"/>
      <c r="E54" s="455"/>
      <c r="F54" s="462"/>
      <c r="G54" s="471" t="str">
        <f t="shared" si="6"/>
        <v/>
      </c>
      <c r="H54" s="164" t="str">
        <f t="shared" si="27"/>
        <v/>
      </c>
      <c r="I54" s="163"/>
      <c r="J54" s="455" t="str">
        <f t="shared" si="10"/>
        <v/>
      </c>
      <c r="K54" s="163"/>
      <c r="L54" s="163"/>
      <c r="M54" s="462"/>
      <c r="N54" s="274" t="str">
        <f t="shared" si="11"/>
        <v/>
      </c>
      <c r="O54" s="270"/>
      <c r="P54" s="270"/>
      <c r="Q54" s="270"/>
      <c r="S54" s="163" t="str">
        <f t="shared" si="12"/>
        <v/>
      </c>
      <c r="T54" s="163" t="str">
        <f t="shared" si="0"/>
        <v/>
      </c>
      <c r="U54" s="163" t="str">
        <f t="shared" si="1"/>
        <v/>
      </c>
      <c r="V54" s="163" t="str">
        <f t="shared" si="7"/>
        <v/>
      </c>
      <c r="W54" s="163" t="str">
        <f t="shared" si="25"/>
        <v/>
      </c>
      <c r="X54" s="163" t="str">
        <f t="shared" si="8"/>
        <v/>
      </c>
      <c r="Y54" s="256" t="str">
        <f t="shared" si="13"/>
        <v/>
      </c>
      <c r="Z54" s="257" t="str">
        <f t="shared" si="14"/>
        <v/>
      </c>
      <c r="AA54" s="255" t="str">
        <f t="shared" si="15"/>
        <v/>
      </c>
      <c r="AB54" s="256" t="str">
        <f t="shared" si="16"/>
        <v/>
      </c>
      <c r="AC54" s="257" t="str">
        <f t="shared" si="17"/>
        <v/>
      </c>
      <c r="AD54" s="259" t="str">
        <f t="shared" si="18"/>
        <v/>
      </c>
      <c r="AE54" s="261" t="str">
        <f t="shared" si="19"/>
        <v/>
      </c>
      <c r="AF54" s="261" t="str">
        <f t="shared" si="20"/>
        <v/>
      </c>
      <c r="AG54" s="269" t="str">
        <f t="shared" si="21"/>
        <v/>
      </c>
      <c r="AH54" s="255" t="str">
        <f t="shared" si="26"/>
        <v/>
      </c>
      <c r="AI54" s="318" t="str">
        <f t="shared" si="22"/>
        <v/>
      </c>
      <c r="AJ54" s="258" t="str">
        <f t="shared" si="2"/>
        <v/>
      </c>
      <c r="AK54" s="256" t="str">
        <f t="shared" si="23"/>
        <v/>
      </c>
      <c r="AL54" s="257" t="str">
        <f t="shared" si="3"/>
        <v/>
      </c>
      <c r="AM54" s="267" t="str">
        <f t="shared" si="4"/>
        <v/>
      </c>
      <c r="AN54" s="255" t="str">
        <f t="shared" si="5"/>
        <v/>
      </c>
      <c r="AO54" s="255" t="str">
        <f t="shared" si="24"/>
        <v/>
      </c>
    </row>
    <row r="55" spans="2:41" ht="30" customHeight="1">
      <c r="B55" s="455">
        <v>36</v>
      </c>
      <c r="C55" s="659"/>
      <c r="D55" s="659"/>
      <c r="E55" s="455"/>
      <c r="F55" s="462"/>
      <c r="G55" s="471" t="str">
        <f t="shared" si="6"/>
        <v/>
      </c>
      <c r="H55" s="164" t="str">
        <f t="shared" si="27"/>
        <v/>
      </c>
      <c r="I55" s="163"/>
      <c r="J55" s="455" t="str">
        <f t="shared" si="10"/>
        <v/>
      </c>
      <c r="K55" s="163"/>
      <c r="L55" s="163"/>
      <c r="M55" s="462"/>
      <c r="N55" s="274" t="str">
        <f t="shared" si="11"/>
        <v/>
      </c>
      <c r="O55" s="270"/>
      <c r="P55" s="270"/>
      <c r="Q55" s="270"/>
      <c r="S55" s="163" t="str">
        <f t="shared" si="12"/>
        <v/>
      </c>
      <c r="T55" s="163" t="str">
        <f t="shared" si="0"/>
        <v/>
      </c>
      <c r="U55" s="163" t="str">
        <f t="shared" si="1"/>
        <v/>
      </c>
      <c r="V55" s="163" t="str">
        <f t="shared" si="7"/>
        <v/>
      </c>
      <c r="W55" s="163" t="str">
        <f t="shared" si="25"/>
        <v/>
      </c>
      <c r="X55" s="163" t="str">
        <f t="shared" si="8"/>
        <v/>
      </c>
      <c r="Y55" s="256" t="str">
        <f t="shared" si="13"/>
        <v/>
      </c>
      <c r="Z55" s="257" t="str">
        <f t="shared" si="14"/>
        <v/>
      </c>
      <c r="AA55" s="255" t="str">
        <f t="shared" si="15"/>
        <v/>
      </c>
      <c r="AB55" s="256" t="str">
        <f t="shared" si="16"/>
        <v/>
      </c>
      <c r="AC55" s="257" t="str">
        <f t="shared" si="17"/>
        <v/>
      </c>
      <c r="AD55" s="259" t="str">
        <f t="shared" si="18"/>
        <v/>
      </c>
      <c r="AE55" s="261" t="str">
        <f t="shared" si="19"/>
        <v/>
      </c>
      <c r="AF55" s="261" t="str">
        <f t="shared" si="20"/>
        <v/>
      </c>
      <c r="AG55" s="269" t="str">
        <f t="shared" si="21"/>
        <v/>
      </c>
      <c r="AH55" s="255" t="str">
        <f t="shared" si="26"/>
        <v/>
      </c>
      <c r="AI55" s="318" t="str">
        <f t="shared" si="22"/>
        <v/>
      </c>
      <c r="AJ55" s="258" t="str">
        <f t="shared" si="2"/>
        <v/>
      </c>
      <c r="AK55" s="256" t="str">
        <f t="shared" si="23"/>
        <v/>
      </c>
      <c r="AL55" s="257" t="str">
        <f t="shared" si="3"/>
        <v/>
      </c>
      <c r="AM55" s="267" t="str">
        <f t="shared" si="4"/>
        <v/>
      </c>
      <c r="AN55" s="255" t="str">
        <f t="shared" si="5"/>
        <v/>
      </c>
      <c r="AO55" s="255" t="str">
        <f t="shared" si="24"/>
        <v/>
      </c>
    </row>
    <row r="56" spans="2:41" ht="30" customHeight="1">
      <c r="B56" s="455">
        <v>37</v>
      </c>
      <c r="C56" s="659"/>
      <c r="D56" s="659"/>
      <c r="E56" s="455"/>
      <c r="F56" s="462"/>
      <c r="G56" s="471" t="str">
        <f t="shared" si="6"/>
        <v/>
      </c>
      <c r="H56" s="164" t="str">
        <f t="shared" si="27"/>
        <v/>
      </c>
      <c r="I56" s="163"/>
      <c r="J56" s="455" t="str">
        <f t="shared" si="10"/>
        <v/>
      </c>
      <c r="K56" s="163"/>
      <c r="L56" s="163"/>
      <c r="M56" s="462"/>
      <c r="N56" s="274" t="str">
        <f t="shared" si="11"/>
        <v/>
      </c>
      <c r="O56" s="270"/>
      <c r="P56" s="270"/>
      <c r="Q56" s="270"/>
      <c r="S56" s="163" t="str">
        <f t="shared" si="12"/>
        <v/>
      </c>
      <c r="T56" s="163" t="str">
        <f t="shared" si="0"/>
        <v/>
      </c>
      <c r="U56" s="163" t="str">
        <f t="shared" si="1"/>
        <v/>
      </c>
      <c r="V56" s="163" t="str">
        <f t="shared" si="7"/>
        <v/>
      </c>
      <c r="W56" s="163" t="str">
        <f t="shared" si="25"/>
        <v/>
      </c>
      <c r="X56" s="163" t="str">
        <f t="shared" si="8"/>
        <v/>
      </c>
      <c r="Y56" s="256" t="str">
        <f t="shared" si="13"/>
        <v/>
      </c>
      <c r="Z56" s="257" t="str">
        <f t="shared" si="14"/>
        <v/>
      </c>
      <c r="AA56" s="255" t="str">
        <f t="shared" si="15"/>
        <v/>
      </c>
      <c r="AB56" s="256" t="str">
        <f t="shared" si="16"/>
        <v/>
      </c>
      <c r="AC56" s="257" t="str">
        <f t="shared" si="17"/>
        <v/>
      </c>
      <c r="AD56" s="259" t="str">
        <f t="shared" si="18"/>
        <v/>
      </c>
      <c r="AE56" s="261" t="str">
        <f t="shared" si="19"/>
        <v/>
      </c>
      <c r="AF56" s="261" t="str">
        <f t="shared" si="20"/>
        <v/>
      </c>
      <c r="AG56" s="269" t="str">
        <f t="shared" si="21"/>
        <v/>
      </c>
      <c r="AH56" s="255" t="str">
        <f t="shared" si="26"/>
        <v/>
      </c>
      <c r="AI56" s="318" t="str">
        <f t="shared" si="22"/>
        <v/>
      </c>
      <c r="AJ56" s="258" t="str">
        <f t="shared" si="2"/>
        <v/>
      </c>
      <c r="AK56" s="256" t="str">
        <f t="shared" si="23"/>
        <v/>
      </c>
      <c r="AL56" s="257" t="str">
        <f t="shared" si="3"/>
        <v/>
      </c>
      <c r="AM56" s="267" t="str">
        <f t="shared" si="4"/>
        <v/>
      </c>
      <c r="AN56" s="255" t="str">
        <f t="shared" si="5"/>
        <v/>
      </c>
      <c r="AO56" s="255" t="str">
        <f t="shared" si="24"/>
        <v/>
      </c>
    </row>
    <row r="57" spans="2:41" ht="30" customHeight="1">
      <c r="B57" s="455">
        <v>38</v>
      </c>
      <c r="C57" s="659"/>
      <c r="D57" s="659"/>
      <c r="E57" s="455"/>
      <c r="F57" s="462"/>
      <c r="G57" s="471" t="str">
        <f t="shared" si="6"/>
        <v/>
      </c>
      <c r="H57" s="164" t="str">
        <f t="shared" si="27"/>
        <v/>
      </c>
      <c r="I57" s="163"/>
      <c r="J57" s="455" t="str">
        <f t="shared" si="10"/>
        <v/>
      </c>
      <c r="K57" s="163"/>
      <c r="L57" s="163"/>
      <c r="M57" s="462"/>
      <c r="N57" s="274" t="str">
        <f t="shared" si="11"/>
        <v/>
      </c>
      <c r="O57" s="270"/>
      <c r="P57" s="270"/>
      <c r="Q57" s="270"/>
      <c r="S57" s="163" t="str">
        <f t="shared" si="12"/>
        <v/>
      </c>
      <c r="T57" s="163" t="str">
        <f t="shared" si="0"/>
        <v/>
      </c>
      <c r="U57" s="163" t="str">
        <f t="shared" si="1"/>
        <v/>
      </c>
      <c r="V57" s="163" t="str">
        <f t="shared" si="7"/>
        <v/>
      </c>
      <c r="W57" s="163" t="str">
        <f t="shared" si="25"/>
        <v/>
      </c>
      <c r="X57" s="163" t="str">
        <f t="shared" si="8"/>
        <v/>
      </c>
      <c r="Y57" s="256" t="str">
        <f t="shared" si="13"/>
        <v/>
      </c>
      <c r="Z57" s="257" t="str">
        <f t="shared" si="14"/>
        <v/>
      </c>
      <c r="AA57" s="255" t="str">
        <f t="shared" si="15"/>
        <v/>
      </c>
      <c r="AB57" s="256" t="str">
        <f t="shared" si="16"/>
        <v/>
      </c>
      <c r="AC57" s="257" t="str">
        <f t="shared" si="17"/>
        <v/>
      </c>
      <c r="AD57" s="259" t="str">
        <f t="shared" si="18"/>
        <v/>
      </c>
      <c r="AE57" s="261" t="str">
        <f t="shared" si="19"/>
        <v/>
      </c>
      <c r="AF57" s="261" t="str">
        <f t="shared" si="20"/>
        <v/>
      </c>
      <c r="AG57" s="269" t="str">
        <f t="shared" si="21"/>
        <v/>
      </c>
      <c r="AH57" s="255" t="str">
        <f t="shared" si="26"/>
        <v/>
      </c>
      <c r="AI57" s="318" t="str">
        <f t="shared" si="22"/>
        <v/>
      </c>
      <c r="AJ57" s="258" t="str">
        <f t="shared" si="2"/>
        <v/>
      </c>
      <c r="AK57" s="256" t="str">
        <f t="shared" si="23"/>
        <v/>
      </c>
      <c r="AL57" s="257" t="str">
        <f t="shared" si="3"/>
        <v/>
      </c>
      <c r="AM57" s="267" t="str">
        <f t="shared" si="4"/>
        <v/>
      </c>
      <c r="AN57" s="255" t="str">
        <f t="shared" si="5"/>
        <v/>
      </c>
      <c r="AO57" s="255" t="str">
        <f t="shared" si="24"/>
        <v/>
      </c>
    </row>
    <row r="58" spans="2:41" ht="30" customHeight="1">
      <c r="B58" s="455">
        <v>39</v>
      </c>
      <c r="C58" s="659"/>
      <c r="D58" s="659"/>
      <c r="E58" s="455"/>
      <c r="F58" s="462"/>
      <c r="G58" s="471" t="str">
        <f t="shared" si="6"/>
        <v/>
      </c>
      <c r="H58" s="164" t="str">
        <f t="shared" si="27"/>
        <v/>
      </c>
      <c r="I58" s="163"/>
      <c r="J58" s="455" t="str">
        <f t="shared" si="10"/>
        <v/>
      </c>
      <c r="K58" s="163"/>
      <c r="L58" s="163"/>
      <c r="M58" s="462"/>
      <c r="N58" s="274" t="str">
        <f t="shared" si="11"/>
        <v/>
      </c>
      <c r="O58" s="270"/>
      <c r="P58" s="270"/>
      <c r="Q58" s="270"/>
      <c r="S58" s="163" t="str">
        <f t="shared" si="12"/>
        <v/>
      </c>
      <c r="T58" s="163" t="str">
        <f t="shared" si="0"/>
        <v/>
      </c>
      <c r="U58" s="163" t="str">
        <f t="shared" si="1"/>
        <v/>
      </c>
      <c r="V58" s="163" t="str">
        <f t="shared" si="7"/>
        <v/>
      </c>
      <c r="W58" s="163" t="str">
        <f t="shared" si="25"/>
        <v/>
      </c>
      <c r="X58" s="163" t="str">
        <f t="shared" si="8"/>
        <v/>
      </c>
      <c r="Y58" s="256" t="str">
        <f t="shared" si="13"/>
        <v/>
      </c>
      <c r="Z58" s="257" t="str">
        <f t="shared" si="14"/>
        <v/>
      </c>
      <c r="AA58" s="255" t="str">
        <f t="shared" si="15"/>
        <v/>
      </c>
      <c r="AB58" s="256" t="str">
        <f t="shared" si="16"/>
        <v/>
      </c>
      <c r="AC58" s="257" t="str">
        <f t="shared" si="17"/>
        <v/>
      </c>
      <c r="AD58" s="259" t="str">
        <f t="shared" si="18"/>
        <v/>
      </c>
      <c r="AE58" s="261" t="str">
        <f t="shared" si="19"/>
        <v/>
      </c>
      <c r="AF58" s="261" t="str">
        <f t="shared" si="20"/>
        <v/>
      </c>
      <c r="AG58" s="269" t="str">
        <f t="shared" si="21"/>
        <v/>
      </c>
      <c r="AH58" s="255" t="str">
        <f t="shared" si="26"/>
        <v/>
      </c>
      <c r="AI58" s="318" t="str">
        <f t="shared" si="22"/>
        <v/>
      </c>
      <c r="AJ58" s="258" t="str">
        <f t="shared" si="2"/>
        <v/>
      </c>
      <c r="AK58" s="256" t="str">
        <f t="shared" si="23"/>
        <v/>
      </c>
      <c r="AL58" s="257" t="str">
        <f t="shared" si="3"/>
        <v/>
      </c>
      <c r="AM58" s="267" t="str">
        <f t="shared" si="4"/>
        <v/>
      </c>
      <c r="AN58" s="255" t="str">
        <f t="shared" si="5"/>
        <v/>
      </c>
      <c r="AO58" s="255" t="str">
        <f t="shared" si="24"/>
        <v/>
      </c>
    </row>
    <row r="59" spans="2:41" ht="30" customHeight="1">
      <c r="B59" s="455">
        <v>40</v>
      </c>
      <c r="C59" s="659"/>
      <c r="D59" s="659"/>
      <c r="E59" s="455"/>
      <c r="F59" s="462"/>
      <c r="G59" s="471" t="str">
        <f t="shared" si="6"/>
        <v/>
      </c>
      <c r="H59" s="164" t="str">
        <f t="shared" si="27"/>
        <v/>
      </c>
      <c r="I59" s="163"/>
      <c r="J59" s="455" t="str">
        <f t="shared" si="10"/>
        <v/>
      </c>
      <c r="K59" s="163"/>
      <c r="L59" s="163"/>
      <c r="M59" s="462"/>
      <c r="N59" s="274" t="str">
        <f t="shared" si="11"/>
        <v/>
      </c>
      <c r="O59" s="270"/>
      <c r="P59" s="270"/>
      <c r="Q59" s="270"/>
      <c r="S59" s="163" t="str">
        <f t="shared" si="12"/>
        <v/>
      </c>
      <c r="T59" s="163" t="str">
        <f t="shared" si="0"/>
        <v/>
      </c>
      <c r="U59" s="163" t="str">
        <f t="shared" si="1"/>
        <v/>
      </c>
      <c r="V59" s="163" t="str">
        <f t="shared" si="7"/>
        <v/>
      </c>
      <c r="W59" s="163" t="str">
        <f t="shared" si="25"/>
        <v/>
      </c>
      <c r="X59" s="163" t="str">
        <f t="shared" si="8"/>
        <v/>
      </c>
      <c r="Y59" s="256" t="str">
        <f t="shared" si="13"/>
        <v/>
      </c>
      <c r="Z59" s="257" t="str">
        <f t="shared" si="14"/>
        <v/>
      </c>
      <c r="AA59" s="255" t="str">
        <f t="shared" si="15"/>
        <v/>
      </c>
      <c r="AB59" s="256" t="str">
        <f t="shared" si="16"/>
        <v/>
      </c>
      <c r="AC59" s="257" t="str">
        <f t="shared" si="17"/>
        <v/>
      </c>
      <c r="AD59" s="259" t="str">
        <f t="shared" si="18"/>
        <v/>
      </c>
      <c r="AE59" s="261" t="str">
        <f t="shared" si="19"/>
        <v/>
      </c>
      <c r="AF59" s="261" t="str">
        <f t="shared" si="20"/>
        <v/>
      </c>
      <c r="AG59" s="269" t="str">
        <f t="shared" si="21"/>
        <v/>
      </c>
      <c r="AH59" s="255" t="str">
        <f t="shared" si="26"/>
        <v/>
      </c>
      <c r="AI59" s="318" t="str">
        <f t="shared" si="22"/>
        <v/>
      </c>
      <c r="AJ59" s="258" t="str">
        <f t="shared" si="2"/>
        <v/>
      </c>
      <c r="AK59" s="256" t="str">
        <f t="shared" si="23"/>
        <v/>
      </c>
      <c r="AL59" s="257" t="str">
        <f t="shared" si="3"/>
        <v/>
      </c>
      <c r="AM59" s="267" t="str">
        <f t="shared" si="4"/>
        <v/>
      </c>
      <c r="AN59" s="255" t="str">
        <f t="shared" si="5"/>
        <v/>
      </c>
      <c r="AO59" s="255" t="str">
        <f t="shared" si="24"/>
        <v/>
      </c>
    </row>
    <row r="60" spans="2:41" ht="30" customHeight="1">
      <c r="B60" s="455">
        <v>41</v>
      </c>
      <c r="C60" s="659"/>
      <c r="D60" s="659"/>
      <c r="E60" s="455"/>
      <c r="F60" s="462"/>
      <c r="G60" s="471" t="str">
        <f t="shared" si="6"/>
        <v/>
      </c>
      <c r="H60" s="164" t="str">
        <f t="shared" si="27"/>
        <v/>
      </c>
      <c r="I60" s="163"/>
      <c r="J60" s="455" t="str">
        <f t="shared" si="10"/>
        <v/>
      </c>
      <c r="K60" s="163"/>
      <c r="L60" s="163"/>
      <c r="M60" s="462"/>
      <c r="N60" s="274" t="str">
        <f t="shared" si="11"/>
        <v/>
      </c>
      <c r="O60" s="270"/>
      <c r="P60" s="270"/>
      <c r="Q60" s="270"/>
      <c r="S60" s="163" t="str">
        <f t="shared" si="12"/>
        <v/>
      </c>
      <c r="T60" s="163" t="str">
        <f t="shared" si="0"/>
        <v/>
      </c>
      <c r="U60" s="163" t="str">
        <f t="shared" si="1"/>
        <v/>
      </c>
      <c r="V60" s="163" t="str">
        <f t="shared" si="7"/>
        <v/>
      </c>
      <c r="W60" s="163" t="str">
        <f t="shared" si="25"/>
        <v/>
      </c>
      <c r="X60" s="163" t="str">
        <f t="shared" si="8"/>
        <v/>
      </c>
      <c r="Y60" s="256" t="str">
        <f t="shared" si="13"/>
        <v/>
      </c>
      <c r="Z60" s="257" t="str">
        <f t="shared" si="14"/>
        <v/>
      </c>
      <c r="AA60" s="255" t="str">
        <f t="shared" si="15"/>
        <v/>
      </c>
      <c r="AB60" s="256" t="str">
        <f t="shared" si="16"/>
        <v/>
      </c>
      <c r="AC60" s="257" t="str">
        <f t="shared" si="17"/>
        <v/>
      </c>
      <c r="AD60" s="259" t="str">
        <f t="shared" si="18"/>
        <v/>
      </c>
      <c r="AE60" s="261" t="str">
        <f t="shared" si="19"/>
        <v/>
      </c>
      <c r="AF60" s="261" t="str">
        <f t="shared" si="20"/>
        <v/>
      </c>
      <c r="AG60" s="269" t="str">
        <f t="shared" si="21"/>
        <v/>
      </c>
      <c r="AH60" s="255" t="str">
        <f t="shared" si="26"/>
        <v/>
      </c>
      <c r="AI60" s="318" t="str">
        <f t="shared" si="22"/>
        <v/>
      </c>
      <c r="AJ60" s="258" t="str">
        <f t="shared" si="2"/>
        <v/>
      </c>
      <c r="AK60" s="256" t="str">
        <f t="shared" si="23"/>
        <v/>
      </c>
      <c r="AL60" s="257" t="str">
        <f t="shared" si="3"/>
        <v/>
      </c>
      <c r="AM60" s="267" t="str">
        <f t="shared" si="4"/>
        <v/>
      </c>
      <c r="AN60" s="255" t="str">
        <f t="shared" si="5"/>
        <v/>
      </c>
      <c r="AO60" s="255" t="str">
        <f t="shared" si="24"/>
        <v/>
      </c>
    </row>
    <row r="61" spans="2:41" ht="30" customHeight="1">
      <c r="B61" s="455">
        <v>42</v>
      </c>
      <c r="C61" s="659"/>
      <c r="D61" s="659"/>
      <c r="E61" s="455"/>
      <c r="F61" s="462"/>
      <c r="G61" s="471" t="str">
        <f t="shared" si="6"/>
        <v/>
      </c>
      <c r="H61" s="164" t="str">
        <f t="shared" si="27"/>
        <v/>
      </c>
      <c r="I61" s="163"/>
      <c r="J61" s="455" t="str">
        <f t="shared" si="10"/>
        <v/>
      </c>
      <c r="K61" s="163"/>
      <c r="L61" s="163"/>
      <c r="M61" s="462"/>
      <c r="N61" s="274" t="str">
        <f t="shared" si="11"/>
        <v/>
      </c>
      <c r="O61" s="270"/>
      <c r="P61" s="270"/>
      <c r="Q61" s="270"/>
      <c r="S61" s="163" t="str">
        <f t="shared" si="12"/>
        <v/>
      </c>
      <c r="T61" s="163" t="str">
        <f t="shared" si="0"/>
        <v/>
      </c>
      <c r="U61" s="163" t="str">
        <f t="shared" si="1"/>
        <v/>
      </c>
      <c r="V61" s="163" t="str">
        <f t="shared" si="7"/>
        <v/>
      </c>
      <c r="W61" s="163" t="str">
        <f t="shared" si="25"/>
        <v/>
      </c>
      <c r="X61" s="163" t="str">
        <f t="shared" si="8"/>
        <v/>
      </c>
      <c r="Y61" s="256" t="str">
        <f t="shared" si="13"/>
        <v/>
      </c>
      <c r="Z61" s="257" t="str">
        <f t="shared" si="14"/>
        <v/>
      </c>
      <c r="AA61" s="255" t="str">
        <f t="shared" si="15"/>
        <v/>
      </c>
      <c r="AB61" s="256" t="str">
        <f t="shared" si="16"/>
        <v/>
      </c>
      <c r="AC61" s="257" t="str">
        <f t="shared" si="17"/>
        <v/>
      </c>
      <c r="AD61" s="259" t="str">
        <f t="shared" si="18"/>
        <v/>
      </c>
      <c r="AE61" s="261" t="str">
        <f t="shared" si="19"/>
        <v/>
      </c>
      <c r="AF61" s="261" t="str">
        <f t="shared" si="20"/>
        <v/>
      </c>
      <c r="AG61" s="269" t="str">
        <f t="shared" si="21"/>
        <v/>
      </c>
      <c r="AH61" s="255" t="str">
        <f t="shared" si="26"/>
        <v/>
      </c>
      <c r="AI61" s="318" t="str">
        <f t="shared" si="22"/>
        <v/>
      </c>
      <c r="AJ61" s="258" t="str">
        <f t="shared" si="2"/>
        <v/>
      </c>
      <c r="AK61" s="256" t="str">
        <f t="shared" si="23"/>
        <v/>
      </c>
      <c r="AL61" s="257" t="str">
        <f t="shared" si="3"/>
        <v/>
      </c>
      <c r="AM61" s="267" t="str">
        <f t="shared" si="4"/>
        <v/>
      </c>
      <c r="AN61" s="255" t="str">
        <f t="shared" si="5"/>
        <v/>
      </c>
      <c r="AO61" s="255" t="str">
        <f t="shared" si="24"/>
        <v/>
      </c>
    </row>
    <row r="62" spans="2:41" ht="30" customHeight="1">
      <c r="B62" s="455">
        <v>43</v>
      </c>
      <c r="C62" s="659"/>
      <c r="D62" s="659"/>
      <c r="E62" s="455"/>
      <c r="F62" s="462"/>
      <c r="G62" s="471" t="str">
        <f t="shared" si="6"/>
        <v/>
      </c>
      <c r="H62" s="164" t="str">
        <f t="shared" si="27"/>
        <v/>
      </c>
      <c r="I62" s="163"/>
      <c r="J62" s="455" t="str">
        <f t="shared" si="10"/>
        <v/>
      </c>
      <c r="K62" s="163"/>
      <c r="L62" s="163"/>
      <c r="M62" s="462"/>
      <c r="N62" s="274" t="str">
        <f t="shared" si="11"/>
        <v/>
      </c>
      <c r="O62" s="270"/>
      <c r="P62" s="270"/>
      <c r="Q62" s="270"/>
      <c r="S62" s="163" t="str">
        <f t="shared" si="12"/>
        <v/>
      </c>
      <c r="T62" s="163" t="str">
        <f t="shared" si="0"/>
        <v/>
      </c>
      <c r="U62" s="163" t="str">
        <f t="shared" si="1"/>
        <v/>
      </c>
      <c r="V62" s="163" t="str">
        <f t="shared" si="7"/>
        <v/>
      </c>
      <c r="W62" s="163" t="str">
        <f t="shared" si="25"/>
        <v/>
      </c>
      <c r="X62" s="163" t="str">
        <f t="shared" si="8"/>
        <v/>
      </c>
      <c r="Y62" s="256" t="str">
        <f t="shared" si="13"/>
        <v/>
      </c>
      <c r="Z62" s="257" t="str">
        <f t="shared" si="14"/>
        <v/>
      </c>
      <c r="AA62" s="255" t="str">
        <f t="shared" si="15"/>
        <v/>
      </c>
      <c r="AB62" s="256" t="str">
        <f t="shared" si="16"/>
        <v/>
      </c>
      <c r="AC62" s="257" t="str">
        <f t="shared" si="17"/>
        <v/>
      </c>
      <c r="AD62" s="259" t="str">
        <f t="shared" si="18"/>
        <v/>
      </c>
      <c r="AE62" s="261" t="str">
        <f t="shared" si="19"/>
        <v/>
      </c>
      <c r="AF62" s="261" t="str">
        <f t="shared" si="20"/>
        <v/>
      </c>
      <c r="AG62" s="269" t="str">
        <f t="shared" si="21"/>
        <v/>
      </c>
      <c r="AH62" s="255" t="str">
        <f t="shared" si="26"/>
        <v/>
      </c>
      <c r="AI62" s="318" t="str">
        <f t="shared" si="22"/>
        <v/>
      </c>
      <c r="AJ62" s="258" t="str">
        <f t="shared" si="2"/>
        <v/>
      </c>
      <c r="AK62" s="256" t="str">
        <f t="shared" si="23"/>
        <v/>
      </c>
      <c r="AL62" s="257" t="str">
        <f t="shared" si="3"/>
        <v/>
      </c>
      <c r="AM62" s="267" t="str">
        <f t="shared" si="4"/>
        <v/>
      </c>
      <c r="AN62" s="255" t="str">
        <f t="shared" si="5"/>
        <v/>
      </c>
      <c r="AO62" s="255" t="str">
        <f t="shared" si="24"/>
        <v/>
      </c>
    </row>
    <row r="63" spans="2:41" ht="30" customHeight="1">
      <c r="B63" s="455">
        <v>44</v>
      </c>
      <c r="C63" s="659"/>
      <c r="D63" s="659"/>
      <c r="E63" s="455"/>
      <c r="F63" s="462"/>
      <c r="G63" s="471" t="str">
        <f t="shared" si="6"/>
        <v/>
      </c>
      <c r="H63" s="164" t="str">
        <f t="shared" si="27"/>
        <v/>
      </c>
      <c r="I63" s="163"/>
      <c r="J63" s="455" t="str">
        <f t="shared" si="10"/>
        <v/>
      </c>
      <c r="K63" s="163"/>
      <c r="L63" s="163"/>
      <c r="M63" s="462"/>
      <c r="N63" s="274" t="str">
        <f t="shared" si="11"/>
        <v/>
      </c>
      <c r="O63" s="270"/>
      <c r="P63" s="270"/>
      <c r="Q63" s="270"/>
      <c r="S63" s="163" t="str">
        <f t="shared" si="12"/>
        <v/>
      </c>
      <c r="T63" s="163" t="str">
        <f t="shared" si="0"/>
        <v/>
      </c>
      <c r="U63" s="163" t="str">
        <f t="shared" si="1"/>
        <v/>
      </c>
      <c r="V63" s="163" t="str">
        <f t="shared" si="7"/>
        <v/>
      </c>
      <c r="W63" s="163" t="str">
        <f t="shared" si="25"/>
        <v/>
      </c>
      <c r="X63" s="163" t="str">
        <f t="shared" si="8"/>
        <v/>
      </c>
      <c r="Y63" s="256" t="str">
        <f t="shared" si="13"/>
        <v/>
      </c>
      <c r="Z63" s="257" t="str">
        <f t="shared" si="14"/>
        <v/>
      </c>
      <c r="AA63" s="255" t="str">
        <f t="shared" si="15"/>
        <v/>
      </c>
      <c r="AB63" s="256" t="str">
        <f t="shared" si="16"/>
        <v/>
      </c>
      <c r="AC63" s="257" t="str">
        <f t="shared" si="17"/>
        <v/>
      </c>
      <c r="AD63" s="259" t="str">
        <f t="shared" si="18"/>
        <v/>
      </c>
      <c r="AE63" s="261" t="str">
        <f t="shared" si="19"/>
        <v/>
      </c>
      <c r="AF63" s="261" t="str">
        <f t="shared" si="20"/>
        <v/>
      </c>
      <c r="AG63" s="269" t="str">
        <f t="shared" si="21"/>
        <v/>
      </c>
      <c r="AH63" s="255" t="str">
        <f t="shared" si="26"/>
        <v/>
      </c>
      <c r="AI63" s="318" t="str">
        <f t="shared" si="22"/>
        <v/>
      </c>
      <c r="AJ63" s="258" t="str">
        <f t="shared" si="2"/>
        <v/>
      </c>
      <c r="AK63" s="256" t="str">
        <f t="shared" si="23"/>
        <v/>
      </c>
      <c r="AL63" s="257" t="str">
        <f t="shared" si="3"/>
        <v/>
      </c>
      <c r="AM63" s="267" t="str">
        <f t="shared" si="4"/>
        <v/>
      </c>
      <c r="AN63" s="255" t="str">
        <f t="shared" si="5"/>
        <v/>
      </c>
      <c r="AO63" s="255" t="str">
        <f t="shared" si="24"/>
        <v/>
      </c>
    </row>
    <row r="64" spans="2:41">
      <c r="Y64" s="166"/>
      <c r="Z64" s="166"/>
      <c r="AA64" s="166"/>
      <c r="AB64" s="166"/>
      <c r="AC64" s="166"/>
      <c r="AD64" s="166"/>
      <c r="AE64" s="165"/>
      <c r="AF64" s="165"/>
      <c r="AG64" s="166"/>
    </row>
    <row r="65" ht="29.25" customHeight="1"/>
    <row r="66" ht="29.25" customHeight="1"/>
    <row r="67" ht="29.25" customHeight="1"/>
    <row r="68" ht="29.25" customHeight="1"/>
  </sheetData>
  <mergeCells count="149">
    <mergeCell ref="C58:D58"/>
    <mergeCell ref="C59:D59"/>
    <mergeCell ref="C60:D60"/>
    <mergeCell ref="C61:D61"/>
    <mergeCell ref="C62:D62"/>
    <mergeCell ref="C63:D63"/>
    <mergeCell ref="C52:D52"/>
    <mergeCell ref="C53:D53"/>
    <mergeCell ref="C54:D54"/>
    <mergeCell ref="C55:D55"/>
    <mergeCell ref="C56:D56"/>
    <mergeCell ref="C57:D57"/>
    <mergeCell ref="C46:D46"/>
    <mergeCell ref="C47:D47"/>
    <mergeCell ref="C48:D48"/>
    <mergeCell ref="C49:D49"/>
    <mergeCell ref="C50:D50"/>
    <mergeCell ref="C51:D51"/>
    <mergeCell ref="C40:D40"/>
    <mergeCell ref="C41:D41"/>
    <mergeCell ref="C42:D42"/>
    <mergeCell ref="C43:D43"/>
    <mergeCell ref="C44:D44"/>
    <mergeCell ref="C45:D45"/>
    <mergeCell ref="C34:D34"/>
    <mergeCell ref="C35:D35"/>
    <mergeCell ref="C36:D36"/>
    <mergeCell ref="C37:D37"/>
    <mergeCell ref="C38:D38"/>
    <mergeCell ref="C39:D39"/>
    <mergeCell ref="C28:D28"/>
    <mergeCell ref="C29:D29"/>
    <mergeCell ref="C30:D30"/>
    <mergeCell ref="C31:D31"/>
    <mergeCell ref="C32:D32"/>
    <mergeCell ref="C33:D33"/>
    <mergeCell ref="AM17:AM19"/>
    <mergeCell ref="C22:D22"/>
    <mergeCell ref="C23:D23"/>
    <mergeCell ref="C24:D24"/>
    <mergeCell ref="C25:D25"/>
    <mergeCell ref="C26:D26"/>
    <mergeCell ref="C27:D27"/>
    <mergeCell ref="AL18:AL19"/>
    <mergeCell ref="AP18:AT18"/>
    <mergeCell ref="AP19:AT19"/>
    <mergeCell ref="C20:D20"/>
    <mergeCell ref="AR20:AS20"/>
    <mergeCell ref="C21:D21"/>
    <mergeCell ref="X18:X19"/>
    <mergeCell ref="Y18:Y19"/>
    <mergeCell ref="Z18:Z19"/>
    <mergeCell ref="AB18:AB19"/>
    <mergeCell ref="AC18:AC19"/>
    <mergeCell ref="AE18:AE19"/>
    <mergeCell ref="AO17:AO19"/>
    <mergeCell ref="N18:N19"/>
    <mergeCell ref="O18:O19"/>
    <mergeCell ref="P18:P19"/>
    <mergeCell ref="Q18:Q19"/>
    <mergeCell ref="AG18:AG19"/>
    <mergeCell ref="AJ18:AJ19"/>
    <mergeCell ref="AK18:AK19"/>
    <mergeCell ref="P17:Q17"/>
    <mergeCell ref="S17:T17"/>
    <mergeCell ref="U17:V17"/>
    <mergeCell ref="W17:X17"/>
    <mergeCell ref="Y17:AA17"/>
    <mergeCell ref="AB17:AD17"/>
    <mergeCell ref="T18:T19"/>
    <mergeCell ref="U18:U19"/>
    <mergeCell ref="V18:V19"/>
    <mergeCell ref="W18:W19"/>
    <mergeCell ref="AE17:AG17"/>
    <mergeCell ref="AH17:AH19"/>
    <mergeCell ref="AI17:AI19"/>
    <mergeCell ref="AJ17:AL17"/>
    <mergeCell ref="S18:S19"/>
    <mergeCell ref="I17:I19"/>
    <mergeCell ref="J17:J19"/>
    <mergeCell ref="K17:K19"/>
    <mergeCell ref="L17:L19"/>
    <mergeCell ref="M17:M19"/>
    <mergeCell ref="N17:O17"/>
    <mergeCell ref="AN15:AO16"/>
    <mergeCell ref="B16:B19"/>
    <mergeCell ref="C16:D19"/>
    <mergeCell ref="E16:G16"/>
    <mergeCell ref="H16:J16"/>
    <mergeCell ref="L16:M16"/>
    <mergeCell ref="E17:E19"/>
    <mergeCell ref="F17:F19"/>
    <mergeCell ref="G17:G19"/>
    <mergeCell ref="H17:H19"/>
    <mergeCell ref="N15:Q15"/>
    <mergeCell ref="S15:X15"/>
    <mergeCell ref="Y15:AA15"/>
    <mergeCell ref="AB15:AG15"/>
    <mergeCell ref="AH15:AI16"/>
    <mergeCell ref="AJ15:AM15"/>
    <mergeCell ref="AN17:AN19"/>
    <mergeCell ref="AF18:AF19"/>
    <mergeCell ref="J13:K13"/>
    <mergeCell ref="L13:M13"/>
    <mergeCell ref="N13:P13"/>
    <mergeCell ref="S13:AO13"/>
    <mergeCell ref="J14:K14"/>
    <mergeCell ref="L14:M14"/>
    <mergeCell ref="N14:P14"/>
    <mergeCell ref="C11:D11"/>
    <mergeCell ref="E11:H11"/>
    <mergeCell ref="J11:J12"/>
    <mergeCell ref="L11:M11"/>
    <mergeCell ref="N11:P11"/>
    <mergeCell ref="C12:D12"/>
    <mergeCell ref="E12:H12"/>
    <mergeCell ref="L12:M12"/>
    <mergeCell ref="N12:P12"/>
    <mergeCell ref="B7:C7"/>
    <mergeCell ref="E7:H7"/>
    <mergeCell ref="L7:M7"/>
    <mergeCell ref="N7:P7"/>
    <mergeCell ref="S7:S9"/>
    <mergeCell ref="B8:B12"/>
    <mergeCell ref="C8:D8"/>
    <mergeCell ref="E8:H8"/>
    <mergeCell ref="L8:M8"/>
    <mergeCell ref="N8:P8"/>
    <mergeCell ref="C9:D9"/>
    <mergeCell ref="E9:H9"/>
    <mergeCell ref="J9:J10"/>
    <mergeCell ref="L9:M9"/>
    <mergeCell ref="N9:P9"/>
    <mergeCell ref="C10:D10"/>
    <mergeCell ref="E10:H10"/>
    <mergeCell ref="L10:M10"/>
    <mergeCell ref="N10:P10"/>
    <mergeCell ref="S12:AO12"/>
    <mergeCell ref="B1:C1"/>
    <mergeCell ref="I1:M1"/>
    <mergeCell ref="C4:D4"/>
    <mergeCell ref="S5:T6"/>
    <mergeCell ref="U5:V5"/>
    <mergeCell ref="J6:M6"/>
    <mergeCell ref="N6:P6"/>
    <mergeCell ref="F4:I4"/>
    <mergeCell ref="L3:L4"/>
    <mergeCell ref="M3:M4"/>
    <mergeCell ref="N3:Q4"/>
  </mergeCells>
  <phoneticPr fontId="1"/>
  <conditionalFormatting sqref="M20:M21 L30:M31 I20:I21 I30:I31 I33:I38 B36:E38 L33:L35 M33:M38 I27 M27 I25 M25 I23 M23 B20:B35 B39:B63">
    <cfRule type="cellIs" dxfId="283" priority="173" operator="equal">
      <formula>""</formula>
    </cfRule>
  </conditionalFormatting>
  <conditionalFormatting sqref="L30:L31 T30:T31 V30:V31 X30:X31 AB20:AD21 AB33:AD38 X33:X38 V33:V38 T33:T38 L33:L38 AB27:AD31 AB25:AD25 AB23:AD23 AB64:AD64">
    <cfRule type="cellIs" dxfId="282" priority="172" operator="equal">
      <formula>"〇"</formula>
    </cfRule>
  </conditionalFormatting>
  <conditionalFormatting sqref="L36:L38">
    <cfRule type="cellIs" dxfId="281" priority="171" operator="equal">
      <formula>""</formula>
    </cfRule>
  </conditionalFormatting>
  <conditionalFormatting sqref="AH20:AI38">
    <cfRule type="cellIs" dxfId="280" priority="127" operator="equal">
      <formula>"国"</formula>
    </cfRule>
    <cfRule type="cellIs" dxfId="279" priority="170" operator="equal">
      <formula>"〇"</formula>
    </cfRule>
  </conditionalFormatting>
  <conditionalFormatting sqref="AM20:AM21 AM33:AM38 AM27:AM31 AM25 AM23">
    <cfRule type="cellIs" dxfId="278" priority="169" operator="equal">
      <formula>"〇"</formula>
    </cfRule>
  </conditionalFormatting>
  <conditionalFormatting sqref="L20:L21 L27 L25 L23">
    <cfRule type="cellIs" dxfId="277" priority="167" operator="equal">
      <formula>"〇"</formula>
    </cfRule>
  </conditionalFormatting>
  <conditionalFormatting sqref="T20:X21 W33:W38 U33:U38 W27:W31 X27 V27 U27:U31 T27 T25:X25 T23:X23">
    <cfRule type="cellIs" dxfId="276" priority="168" operator="equal">
      <formula>"〇"</formula>
    </cfRule>
  </conditionalFormatting>
  <conditionalFormatting sqref="L20:L21 L27 L25 L23">
    <cfRule type="cellIs" dxfId="275" priority="166" operator="equal">
      <formula>""</formula>
    </cfRule>
  </conditionalFormatting>
  <conditionalFormatting sqref="I28 M28">
    <cfRule type="cellIs" dxfId="274" priority="165" operator="equal">
      <formula>""</formula>
    </cfRule>
  </conditionalFormatting>
  <conditionalFormatting sqref="T28 V28 X28">
    <cfRule type="cellIs" dxfId="273" priority="164" operator="equal">
      <formula>"〇"</formula>
    </cfRule>
  </conditionalFormatting>
  <conditionalFormatting sqref="L28">
    <cfRule type="cellIs" dxfId="272" priority="163" operator="equal">
      <formula>"〇"</formula>
    </cfRule>
  </conditionalFormatting>
  <conditionalFormatting sqref="L28">
    <cfRule type="cellIs" dxfId="271" priority="162" operator="equal">
      <formula>""</formula>
    </cfRule>
  </conditionalFormatting>
  <conditionalFormatting sqref="I29 M29">
    <cfRule type="cellIs" dxfId="270" priority="161" operator="equal">
      <formula>""</formula>
    </cfRule>
  </conditionalFormatting>
  <conditionalFormatting sqref="T29 V29 X29">
    <cfRule type="cellIs" dxfId="269" priority="160" operator="equal">
      <formula>"〇"</formula>
    </cfRule>
  </conditionalFormatting>
  <conditionalFormatting sqref="L29">
    <cfRule type="cellIs" dxfId="268" priority="159" operator="equal">
      <formula>"〇"</formula>
    </cfRule>
  </conditionalFormatting>
  <conditionalFormatting sqref="L29">
    <cfRule type="cellIs" dxfId="267" priority="158" operator="equal">
      <formula>""</formula>
    </cfRule>
  </conditionalFormatting>
  <conditionalFormatting sqref="AF64:AG64">
    <cfRule type="cellIs" dxfId="266" priority="157" operator="equal">
      <formula>"〇"</formula>
    </cfRule>
  </conditionalFormatting>
  <conditionalFormatting sqref="AF20:AG21 AF33:AG38 AF27:AG31 AF25:AG25 AF23:AG23">
    <cfRule type="cellIs" dxfId="265" priority="156" operator="equal">
      <formula>"〇"</formula>
    </cfRule>
  </conditionalFormatting>
  <conditionalFormatting sqref="AE64">
    <cfRule type="cellIs" dxfId="264" priority="155" operator="equal">
      <formula>"〇"</formula>
    </cfRule>
  </conditionalFormatting>
  <conditionalFormatting sqref="AE20:AE21 AE33:AE38 AE27:AE31 AE25 AE23">
    <cfRule type="cellIs" dxfId="263" priority="154" operator="equal">
      <formula>"〇"</formula>
    </cfRule>
  </conditionalFormatting>
  <conditionalFormatting sqref="AJ20:AJ21 AJ33:AJ38 AJ27:AJ31 AJ25 AJ23">
    <cfRule type="cellIs" dxfId="262" priority="153" operator="equal">
      <formula>"〇"</formula>
    </cfRule>
  </conditionalFormatting>
  <conditionalFormatting sqref="AK20:AK21 AK25:AK38 AK23">
    <cfRule type="cellIs" dxfId="261" priority="152" operator="equal">
      <formula>"〇"</formula>
    </cfRule>
  </conditionalFormatting>
  <conditionalFormatting sqref="AL20:AL21 AL33:AL38 AL27:AL31 AL25 AL23">
    <cfRule type="cellIs" dxfId="260" priority="151" operator="equal">
      <formula>"〇"</formula>
    </cfRule>
  </conditionalFormatting>
  <conditionalFormatting sqref="AH20:AI38">
    <cfRule type="cellIs" dxfId="259" priority="150" operator="equal">
      <formula>"◎"</formula>
    </cfRule>
  </conditionalFormatting>
  <conditionalFormatting sqref="O65:Q66">
    <cfRule type="expression" dxfId="258" priority="149">
      <formula>""</formula>
    </cfRule>
  </conditionalFormatting>
  <conditionalFormatting sqref="I32 L32:M32">
    <cfRule type="cellIs" dxfId="257" priority="148" operator="equal">
      <formula>""</formula>
    </cfRule>
  </conditionalFormatting>
  <conditionalFormatting sqref="X32 V32 T32 L32 AB32:AD32">
    <cfRule type="cellIs" dxfId="256" priority="147" operator="equal">
      <formula>"〇"</formula>
    </cfRule>
  </conditionalFormatting>
  <conditionalFormatting sqref="AM32">
    <cfRule type="cellIs" dxfId="255" priority="146" operator="equal">
      <formula>"〇"</formula>
    </cfRule>
  </conditionalFormatting>
  <conditionalFormatting sqref="W32 U32">
    <cfRule type="cellIs" dxfId="254" priority="145" operator="equal">
      <formula>"〇"</formula>
    </cfRule>
  </conditionalFormatting>
  <conditionalFormatting sqref="AF32:AG32">
    <cfRule type="cellIs" dxfId="253" priority="144" operator="equal">
      <formula>"〇"</formula>
    </cfRule>
  </conditionalFormatting>
  <conditionalFormatting sqref="AE32">
    <cfRule type="cellIs" dxfId="252" priority="143" operator="equal">
      <formula>"〇"</formula>
    </cfRule>
  </conditionalFormatting>
  <conditionalFormatting sqref="AJ32">
    <cfRule type="cellIs" dxfId="251" priority="142" operator="equal">
      <formula>"〇"</formula>
    </cfRule>
  </conditionalFormatting>
  <conditionalFormatting sqref="AL32">
    <cfRule type="cellIs" dxfId="250" priority="141" operator="equal">
      <formula>"〇"</formula>
    </cfRule>
  </conditionalFormatting>
  <conditionalFormatting sqref="I26 M26">
    <cfRule type="cellIs" dxfId="249" priority="140" operator="equal">
      <formula>""</formula>
    </cfRule>
  </conditionalFormatting>
  <conditionalFormatting sqref="AB26:AD26">
    <cfRule type="cellIs" dxfId="248" priority="139" operator="equal">
      <formula>"〇"</formula>
    </cfRule>
  </conditionalFormatting>
  <conditionalFormatting sqref="AM26">
    <cfRule type="cellIs" dxfId="247" priority="138" operator="equal">
      <formula>"〇"</formula>
    </cfRule>
  </conditionalFormatting>
  <conditionalFormatting sqref="L26">
    <cfRule type="cellIs" dxfId="246" priority="136" operator="equal">
      <formula>"〇"</formula>
    </cfRule>
  </conditionalFormatting>
  <conditionalFormatting sqref="T26:X26">
    <cfRule type="cellIs" dxfId="245" priority="137" operator="equal">
      <formula>"〇"</formula>
    </cfRule>
  </conditionalFormatting>
  <conditionalFormatting sqref="L26">
    <cfRule type="cellIs" dxfId="244" priority="135" operator="equal">
      <formula>""</formula>
    </cfRule>
  </conditionalFormatting>
  <conditionalFormatting sqref="AF26:AG26">
    <cfRule type="cellIs" dxfId="243" priority="134" operator="equal">
      <formula>"〇"</formula>
    </cfRule>
  </conditionalFormatting>
  <conditionalFormatting sqref="AE26">
    <cfRule type="cellIs" dxfId="242" priority="133" operator="equal">
      <formula>"〇"</formula>
    </cfRule>
  </conditionalFormatting>
  <conditionalFormatting sqref="AJ26">
    <cfRule type="cellIs" dxfId="241" priority="132" operator="equal">
      <formula>"〇"</formula>
    </cfRule>
  </conditionalFormatting>
  <conditionalFormatting sqref="AL26">
    <cfRule type="cellIs" dxfId="240" priority="131" operator="equal">
      <formula>"〇"</formula>
    </cfRule>
  </conditionalFormatting>
  <conditionalFormatting sqref="N20:N21 N23:N38">
    <cfRule type="cellIs" dxfId="239" priority="129" operator="equal">
      <formula>"あり"</formula>
    </cfRule>
    <cfRule type="containsBlanks" dxfId="238" priority="130">
      <formula>LEN(TRIM(N20))=0</formula>
    </cfRule>
  </conditionalFormatting>
  <conditionalFormatting sqref="N65:N66">
    <cfRule type="expression" dxfId="237" priority="128">
      <formula>""</formula>
    </cfRule>
  </conditionalFormatting>
  <conditionalFormatting sqref="Y64:AA64 Y25:Y38 Y23 Z23:Z38 Y20:Z21">
    <cfRule type="cellIs" dxfId="236" priority="122" operator="equal">
      <formula>"〇"</formula>
    </cfRule>
  </conditionalFormatting>
  <conditionalFormatting sqref="AL24">
    <cfRule type="cellIs" dxfId="235" priority="97" operator="equal">
      <formula>"〇"</formula>
    </cfRule>
  </conditionalFormatting>
  <conditionalFormatting sqref="K29">
    <cfRule type="cellIs" dxfId="234" priority="113" operator="equal">
      <formula>"〇"</formula>
    </cfRule>
  </conditionalFormatting>
  <conditionalFormatting sqref="S20:S21 S25:S38 S23">
    <cfRule type="cellIs" dxfId="233" priority="121" operator="equal">
      <formula>"〇"</formula>
    </cfRule>
  </conditionalFormatting>
  <conditionalFormatting sqref="K32">
    <cfRule type="cellIs" dxfId="232" priority="110" operator="equal">
      <formula>"〇"</formula>
    </cfRule>
  </conditionalFormatting>
  <conditionalFormatting sqref="K26">
    <cfRule type="cellIs" dxfId="231" priority="109" operator="equal">
      <formula>"〇"</formula>
    </cfRule>
  </conditionalFormatting>
  <conditionalFormatting sqref="K30:K31 K33:K35">
    <cfRule type="cellIs" dxfId="230" priority="120" operator="equal">
      <formula>""</formula>
    </cfRule>
  </conditionalFormatting>
  <conditionalFormatting sqref="K30:K31 K33:K38">
    <cfRule type="cellIs" dxfId="229" priority="119" operator="equal">
      <formula>"〇"</formula>
    </cfRule>
  </conditionalFormatting>
  <conditionalFormatting sqref="K36:K38">
    <cfRule type="cellIs" dxfId="228" priority="118" operator="equal">
      <formula>""</formula>
    </cfRule>
  </conditionalFormatting>
  <conditionalFormatting sqref="K20:K21 K27 K25 K23">
    <cfRule type="cellIs" dxfId="227" priority="117" operator="equal">
      <formula>"〇"</formula>
    </cfRule>
  </conditionalFormatting>
  <conditionalFormatting sqref="K20:K21 K27 K25 K23">
    <cfRule type="cellIs" dxfId="226" priority="116" operator="equal">
      <formula>""</formula>
    </cfRule>
  </conditionalFormatting>
  <conditionalFormatting sqref="K28">
    <cfRule type="cellIs" dxfId="225" priority="115" operator="equal">
      <formula>"〇"</formula>
    </cfRule>
  </conditionalFormatting>
  <conditionalFormatting sqref="K28">
    <cfRule type="cellIs" dxfId="224" priority="114" operator="equal">
      <formula>""</formula>
    </cfRule>
  </conditionalFormatting>
  <conditionalFormatting sqref="K29">
    <cfRule type="cellIs" dxfId="223" priority="112" operator="equal">
      <formula>""</formula>
    </cfRule>
  </conditionalFormatting>
  <conditionalFormatting sqref="K32">
    <cfRule type="cellIs" dxfId="222" priority="111" operator="equal">
      <formula>""</formula>
    </cfRule>
  </conditionalFormatting>
  <conditionalFormatting sqref="K26">
    <cfRule type="cellIs" dxfId="221" priority="108" operator="equal">
      <formula>""</formula>
    </cfRule>
  </conditionalFormatting>
  <conditionalFormatting sqref="I24 M24">
    <cfRule type="cellIs" dxfId="220" priority="107" operator="equal">
      <formula>""</formula>
    </cfRule>
  </conditionalFormatting>
  <conditionalFormatting sqref="AB24:AD24">
    <cfRule type="cellIs" dxfId="219" priority="106" operator="equal">
      <formula>"〇"</formula>
    </cfRule>
  </conditionalFormatting>
  <conditionalFormatting sqref="AM24">
    <cfRule type="cellIs" dxfId="218" priority="105" operator="equal">
      <formula>"〇"</formula>
    </cfRule>
  </conditionalFormatting>
  <conditionalFormatting sqref="L24">
    <cfRule type="cellIs" dxfId="217" priority="103" operator="equal">
      <formula>"〇"</formula>
    </cfRule>
  </conditionalFormatting>
  <conditionalFormatting sqref="T24:X24">
    <cfRule type="cellIs" dxfId="216" priority="104" operator="equal">
      <formula>"〇"</formula>
    </cfRule>
  </conditionalFormatting>
  <conditionalFormatting sqref="L24">
    <cfRule type="cellIs" dxfId="215" priority="102" operator="equal">
      <formula>""</formula>
    </cfRule>
  </conditionalFormatting>
  <conditionalFormatting sqref="AF24:AG24">
    <cfRule type="cellIs" dxfId="214" priority="101" operator="equal">
      <formula>"〇"</formula>
    </cfRule>
  </conditionalFormatting>
  <conditionalFormatting sqref="AE24">
    <cfRule type="cellIs" dxfId="213" priority="100" operator="equal">
      <formula>"〇"</formula>
    </cfRule>
  </conditionalFormatting>
  <conditionalFormatting sqref="AJ24">
    <cfRule type="cellIs" dxfId="212" priority="99" operator="equal">
      <formula>"〇"</formula>
    </cfRule>
  </conditionalFormatting>
  <conditionalFormatting sqref="AK24">
    <cfRule type="cellIs" dxfId="211" priority="98" operator="equal">
      <formula>"〇"</formula>
    </cfRule>
  </conditionalFormatting>
  <conditionalFormatting sqref="Y24">
    <cfRule type="cellIs" dxfId="210" priority="95" operator="equal">
      <formula>"〇"</formula>
    </cfRule>
  </conditionalFormatting>
  <conditionalFormatting sqref="S24">
    <cfRule type="cellIs" dxfId="209" priority="94" operator="equal">
      <formula>"〇"</formula>
    </cfRule>
  </conditionalFormatting>
  <conditionalFormatting sqref="K24">
    <cfRule type="cellIs" dxfId="208" priority="93" operator="equal">
      <formula>"〇"</formula>
    </cfRule>
  </conditionalFormatting>
  <conditionalFormatting sqref="K24">
    <cfRule type="cellIs" dxfId="207" priority="92" operator="equal">
      <formula>""</formula>
    </cfRule>
  </conditionalFormatting>
  <conditionalFormatting sqref="AA20">
    <cfRule type="cellIs" dxfId="206" priority="89" operator="equal">
      <formula>"国"</formula>
    </cfRule>
    <cfRule type="cellIs" dxfId="205" priority="91" operator="equal">
      <formula>"〇"</formula>
    </cfRule>
  </conditionalFormatting>
  <conditionalFormatting sqref="AA20">
    <cfRule type="cellIs" dxfId="204" priority="90" operator="equal">
      <formula>"◎"</formula>
    </cfRule>
  </conditionalFormatting>
  <conditionalFormatting sqref="AA21:AA38">
    <cfRule type="cellIs" dxfId="203" priority="86" operator="equal">
      <formula>"国"</formula>
    </cfRule>
    <cfRule type="cellIs" dxfId="202" priority="88" operator="equal">
      <formula>"〇"</formula>
    </cfRule>
  </conditionalFormatting>
  <conditionalFormatting sqref="AA21:AA38">
    <cfRule type="cellIs" dxfId="201" priority="87" operator="equal">
      <formula>"◎"</formula>
    </cfRule>
  </conditionalFormatting>
  <conditionalFormatting sqref="I22 M22">
    <cfRule type="cellIs" dxfId="200" priority="85" operator="equal">
      <formula>""</formula>
    </cfRule>
  </conditionalFormatting>
  <conditionalFormatting sqref="AB22:AD22">
    <cfRule type="cellIs" dxfId="199" priority="84" operator="equal">
      <formula>"〇"</formula>
    </cfRule>
  </conditionalFormatting>
  <conditionalFormatting sqref="AM22">
    <cfRule type="cellIs" dxfId="198" priority="83" operator="equal">
      <formula>"〇"</formula>
    </cfRule>
  </conditionalFormatting>
  <conditionalFormatting sqref="L22">
    <cfRule type="cellIs" dxfId="197" priority="81" operator="equal">
      <formula>"〇"</formula>
    </cfRule>
  </conditionalFormatting>
  <conditionalFormatting sqref="T22:X22">
    <cfRule type="cellIs" dxfId="196" priority="82" operator="equal">
      <formula>"〇"</formula>
    </cfRule>
  </conditionalFormatting>
  <conditionalFormatting sqref="L22">
    <cfRule type="cellIs" dxfId="195" priority="80" operator="equal">
      <formula>""</formula>
    </cfRule>
  </conditionalFormatting>
  <conditionalFormatting sqref="AF22:AG22">
    <cfRule type="cellIs" dxfId="194" priority="79" operator="equal">
      <formula>"〇"</formula>
    </cfRule>
  </conditionalFormatting>
  <conditionalFormatting sqref="AE22">
    <cfRule type="cellIs" dxfId="193" priority="78" operator="equal">
      <formula>"〇"</formula>
    </cfRule>
  </conditionalFormatting>
  <conditionalFormatting sqref="AJ22">
    <cfRule type="cellIs" dxfId="192" priority="77" operator="equal">
      <formula>"〇"</formula>
    </cfRule>
  </conditionalFormatting>
  <conditionalFormatting sqref="AK22">
    <cfRule type="cellIs" dxfId="191" priority="76" operator="equal">
      <formula>"〇"</formula>
    </cfRule>
  </conditionalFormatting>
  <conditionalFormatting sqref="AL22">
    <cfRule type="cellIs" dxfId="190" priority="75" operator="equal">
      <formula>"〇"</formula>
    </cfRule>
  </conditionalFormatting>
  <conditionalFormatting sqref="N22">
    <cfRule type="cellIs" dxfId="189" priority="73" operator="equal">
      <formula>"あり"</formula>
    </cfRule>
    <cfRule type="containsBlanks" dxfId="188" priority="74">
      <formula>LEN(TRIM(N22))=0</formula>
    </cfRule>
  </conditionalFormatting>
  <conditionalFormatting sqref="Y22:Z22">
    <cfRule type="cellIs" dxfId="187" priority="71" operator="equal">
      <formula>"〇"</formula>
    </cfRule>
  </conditionalFormatting>
  <conditionalFormatting sqref="S22">
    <cfRule type="cellIs" dxfId="186" priority="70" operator="equal">
      <formula>"〇"</formula>
    </cfRule>
  </conditionalFormatting>
  <conditionalFormatting sqref="K22">
    <cfRule type="cellIs" dxfId="185" priority="69" operator="equal">
      <formula>"〇"</formula>
    </cfRule>
  </conditionalFormatting>
  <conditionalFormatting sqref="K22">
    <cfRule type="cellIs" dxfId="184" priority="68" operator="equal">
      <formula>""</formula>
    </cfRule>
  </conditionalFormatting>
  <conditionalFormatting sqref="AN20:AN38">
    <cfRule type="cellIs" dxfId="183" priority="61" operator="equal">
      <formula>"〇"</formula>
    </cfRule>
  </conditionalFormatting>
  <conditionalFormatting sqref="AN20:AN38">
    <cfRule type="cellIs" dxfId="182" priority="60" operator="equal">
      <formula>"◎"</formula>
    </cfRule>
  </conditionalFormatting>
  <conditionalFormatting sqref="AO20:AO38">
    <cfRule type="cellIs" dxfId="181" priority="59" operator="equal">
      <formula>"〇"</formula>
    </cfRule>
  </conditionalFormatting>
  <conditionalFormatting sqref="AO20:AO38">
    <cfRule type="cellIs" dxfId="180" priority="58" operator="equal">
      <formula>"◎"</formula>
    </cfRule>
  </conditionalFormatting>
  <conditionalFormatting sqref="F36:F38">
    <cfRule type="cellIs" dxfId="179" priority="57" operator="equal">
      <formula>""</formula>
    </cfRule>
  </conditionalFormatting>
  <conditionalFormatting sqref="I39:I63 C39:E63 M39:M63">
    <cfRule type="cellIs" dxfId="178" priority="56" operator="equal">
      <formula>""</formula>
    </cfRule>
  </conditionalFormatting>
  <conditionalFormatting sqref="AB39:AD63 X39:X63 V39:V63 T39:T63 L39:L63">
    <cfRule type="cellIs" dxfId="177" priority="55" operator="equal">
      <formula>"〇"</formula>
    </cfRule>
  </conditionalFormatting>
  <conditionalFormatting sqref="L39:L63">
    <cfRule type="cellIs" dxfId="176" priority="54" operator="equal">
      <formula>""</formula>
    </cfRule>
  </conditionalFormatting>
  <conditionalFormatting sqref="AH39:AI63">
    <cfRule type="cellIs" dxfId="175" priority="42" operator="equal">
      <formula>"国"</formula>
    </cfRule>
    <cfRule type="cellIs" dxfId="174" priority="53" operator="equal">
      <formula>"〇"</formula>
    </cfRule>
  </conditionalFormatting>
  <conditionalFormatting sqref="AM39:AM63">
    <cfRule type="cellIs" dxfId="173" priority="52" operator="equal">
      <formula>"〇"</formula>
    </cfRule>
  </conditionalFormatting>
  <conditionalFormatting sqref="W39:W63 U39:U63">
    <cfRule type="cellIs" dxfId="172" priority="51" operator="equal">
      <formula>"〇"</formula>
    </cfRule>
  </conditionalFormatting>
  <conditionalFormatting sqref="AF39:AG63">
    <cfRule type="cellIs" dxfId="171" priority="50" operator="equal">
      <formula>"〇"</formula>
    </cfRule>
  </conditionalFormatting>
  <conditionalFormatting sqref="AE39:AE63">
    <cfRule type="cellIs" dxfId="170" priority="49" operator="equal">
      <formula>"〇"</formula>
    </cfRule>
  </conditionalFormatting>
  <conditionalFormatting sqref="AJ39:AJ63">
    <cfRule type="cellIs" dxfId="169" priority="48" operator="equal">
      <formula>"〇"</formula>
    </cfRule>
  </conditionalFormatting>
  <conditionalFormatting sqref="AK39:AK63">
    <cfRule type="cellIs" dxfId="168" priority="47" operator="equal">
      <formula>"〇"</formula>
    </cfRule>
  </conditionalFormatting>
  <conditionalFormatting sqref="AL39:AL63">
    <cfRule type="cellIs" dxfId="167" priority="46" operator="equal">
      <formula>"〇"</formula>
    </cfRule>
  </conditionalFormatting>
  <conditionalFormatting sqref="AH39:AI63">
    <cfRule type="cellIs" dxfId="166" priority="45" operator="equal">
      <formula>"◎"</formula>
    </cfRule>
  </conditionalFormatting>
  <conditionalFormatting sqref="N39:N63">
    <cfRule type="cellIs" dxfId="165" priority="43" operator="equal">
      <formula>"あり"</formula>
    </cfRule>
    <cfRule type="containsBlanks" dxfId="164" priority="44">
      <formula>LEN(TRIM(N39))=0</formula>
    </cfRule>
  </conditionalFormatting>
  <conditionalFormatting sqref="Y39:Z63">
    <cfRule type="cellIs" dxfId="163" priority="40" operator="equal">
      <formula>"〇"</formula>
    </cfRule>
  </conditionalFormatting>
  <conditionalFormatting sqref="S39:S63">
    <cfRule type="cellIs" dxfId="162" priority="39" operator="equal">
      <formula>"〇"</formula>
    </cfRule>
  </conditionalFormatting>
  <conditionalFormatting sqref="K39:K63">
    <cfRule type="cellIs" dxfId="161" priority="38" operator="equal">
      <formula>"〇"</formula>
    </cfRule>
  </conditionalFormatting>
  <conditionalFormatting sqref="K39:K63">
    <cfRule type="cellIs" dxfId="160" priority="37" operator="equal">
      <formula>""</formula>
    </cfRule>
  </conditionalFormatting>
  <conditionalFormatting sqref="AA39:AA63">
    <cfRule type="cellIs" dxfId="159" priority="34" operator="equal">
      <formula>"国"</formula>
    </cfRule>
    <cfRule type="cellIs" dxfId="158" priority="36" operator="equal">
      <formula>"〇"</formula>
    </cfRule>
  </conditionalFormatting>
  <conditionalFormatting sqref="AA39:AA63">
    <cfRule type="cellIs" dxfId="157" priority="35" operator="equal">
      <formula>"◎"</formula>
    </cfRule>
  </conditionalFormatting>
  <conditionalFormatting sqref="AN39:AN63">
    <cfRule type="cellIs" dxfId="156" priority="32" operator="equal">
      <formula>"〇"</formula>
    </cfRule>
  </conditionalFormatting>
  <conditionalFormatting sqref="AN39:AN63">
    <cfRule type="cellIs" dxfId="155" priority="31" operator="equal">
      <formula>"◎"</formula>
    </cfRule>
  </conditionalFormatting>
  <conditionalFormatting sqref="AO39:AO63">
    <cfRule type="cellIs" dxfId="154" priority="30" operator="equal">
      <formula>"〇"</formula>
    </cfRule>
  </conditionalFormatting>
  <conditionalFormatting sqref="AO39:AO63">
    <cfRule type="cellIs" dxfId="153" priority="29" operator="equal">
      <formula>"◎"</formula>
    </cfRule>
  </conditionalFormatting>
  <conditionalFormatting sqref="F39:F63">
    <cfRule type="cellIs" dxfId="152" priority="28" operator="equal">
      <formula>""</formula>
    </cfRule>
  </conditionalFormatting>
  <conditionalFormatting sqref="E31:F31 C20:F21 C33:E35 E27:F27 C25:E25 C23:E23 F22:F26 E30 F28:F30 C27:D32 F32:F35">
    <cfRule type="cellIs" dxfId="151" priority="26" operator="equal">
      <formula>""</formula>
    </cfRule>
  </conditionalFormatting>
  <conditionalFormatting sqref="E28">
    <cfRule type="cellIs" dxfId="150" priority="25" operator="equal">
      <formula>""</formula>
    </cfRule>
  </conditionalFormatting>
  <conditionalFormatting sqref="E29">
    <cfRule type="cellIs" dxfId="149" priority="24" operator="equal">
      <formula>""</formula>
    </cfRule>
  </conditionalFormatting>
  <conditionalFormatting sqref="E32">
    <cfRule type="cellIs" dxfId="148" priority="23" operator="equal">
      <formula>""</formula>
    </cfRule>
  </conditionalFormatting>
  <conditionalFormatting sqref="C26:E26">
    <cfRule type="cellIs" dxfId="147" priority="22" operator="equal">
      <formula>""</formula>
    </cfRule>
  </conditionalFormatting>
  <conditionalFormatting sqref="C24:E24">
    <cfRule type="cellIs" dxfId="146" priority="21" operator="equal">
      <formula>""</formula>
    </cfRule>
  </conditionalFormatting>
  <conditionalFormatting sqref="C22:E22">
    <cfRule type="cellIs" dxfId="145" priority="20" operator="equal">
      <formula>""</formula>
    </cfRule>
  </conditionalFormatting>
  <conditionalFormatting sqref="C4:D4">
    <cfRule type="cellIs" dxfId="144" priority="18" operator="equal">
      <formula>""</formula>
    </cfRule>
  </conditionalFormatting>
  <conditionalFormatting sqref="M3">
    <cfRule type="cellIs" dxfId="143" priority="17" operator="equal">
      <formula>""</formula>
    </cfRule>
  </conditionalFormatting>
  <conditionalFormatting sqref="O20:Q63">
    <cfRule type="cellIs" dxfId="142" priority="1" operator="equal">
      <formula>""</formula>
    </cfRule>
  </conditionalFormatting>
  <dataValidations count="6">
    <dataValidation type="list" allowBlank="1" showInputMessage="1" showErrorMessage="1" sqref="F20:F63" xr:uid="{2276FE4C-6F43-4C84-947D-262BE657823B}">
      <formula1>$AW$20:$AW$23</formula1>
    </dataValidation>
    <dataValidation type="list" allowBlank="1" showInputMessage="1" showErrorMessage="1" sqref="M20:M63" xr:uid="{46E6704E-6941-46C5-9FBA-C7AC3200E313}">
      <formula1>$AT$21:$AT$29</formula1>
    </dataValidation>
    <dataValidation type="list" allowBlank="1" showInputMessage="1" showErrorMessage="1" sqref="L20:L63" xr:uid="{FFF5C8A7-D1EB-426F-BFD7-6CB4940BA348}">
      <formula1>$AS$21:$AS$25</formula1>
    </dataValidation>
    <dataValidation type="list" allowBlank="1" showInputMessage="1" showErrorMessage="1" sqref="P20:Q63" xr:uid="{8691FDAA-F934-4B55-AD95-D022C0053BDB}">
      <formula1>$AV$21:$AV$25</formula1>
    </dataValidation>
    <dataValidation type="list" allowBlank="1" showInputMessage="1" showErrorMessage="1" sqref="O20:O63" xr:uid="{AB841B71-4896-4D93-81FC-3B075EACD50C}">
      <formula1>$AU$21:$AU$23</formula1>
    </dataValidation>
    <dataValidation type="list" allowBlank="1" showInputMessage="1" showErrorMessage="1" sqref="K20:K63" xr:uid="{F4FFF89E-1685-4251-BE80-B01B220E26E9}">
      <formula1>$AR$21:$AR$25</formula1>
    </dataValidation>
  </dataValidations>
  <pageMargins left="0.25" right="0.25" top="0.75" bottom="0.75" header="0.3" footer="0.3"/>
  <pageSetup paperSize="9" scale="32" fitToHeight="0" orientation="landscape"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9DC47-EBB6-4B83-BC78-73D3F95AAAA5}">
  <sheetPr>
    <tabColor theme="5" tint="0.59999389629810485"/>
    <pageSetUpPr fitToPage="1"/>
  </sheetPr>
  <dimension ref="A1:BC29"/>
  <sheetViews>
    <sheetView showGridLines="0" view="pageBreakPreview" zoomScaleNormal="100" zoomScaleSheetLayoutView="100" workbookViewId="0">
      <selection activeCell="A5" sqref="A5:M5"/>
    </sheetView>
  </sheetViews>
  <sheetFormatPr defaultColWidth="9" defaultRowHeight="15.75" customHeight="1"/>
  <cols>
    <col min="1" max="1" width="8" style="39" customWidth="1"/>
    <col min="2" max="2" width="2.5" style="39" customWidth="1"/>
    <col min="3" max="52" width="2.5" style="88" customWidth="1"/>
    <col min="53" max="53" width="9" style="88"/>
    <col min="54" max="54" width="11.75" style="88" customWidth="1"/>
    <col min="55" max="55" width="14.875" style="88" customWidth="1"/>
    <col min="56" max="16384" width="9" style="88"/>
  </cols>
  <sheetData>
    <row r="1" spans="1:55" s="37" customFormat="1" ht="15.75" customHeight="1">
      <c r="A1" s="822" t="s">
        <v>53</v>
      </c>
      <c r="B1" s="822"/>
      <c r="C1" s="822"/>
      <c r="D1" s="822"/>
      <c r="E1" s="822"/>
      <c r="F1" s="822"/>
      <c r="G1" s="822"/>
      <c r="H1" s="822"/>
      <c r="I1" s="822"/>
      <c r="J1" s="822"/>
      <c r="K1" s="822"/>
      <c r="L1" s="822"/>
      <c r="M1" s="822"/>
      <c r="N1" s="822"/>
      <c r="O1" s="822"/>
      <c r="P1" s="822"/>
      <c r="Q1" s="822"/>
      <c r="R1" s="822"/>
      <c r="S1" s="822"/>
      <c r="T1" s="822"/>
      <c r="U1" s="822"/>
      <c r="V1" s="822"/>
      <c r="W1" s="822"/>
      <c r="X1" s="822"/>
      <c r="Y1" s="822"/>
      <c r="Z1" s="822"/>
      <c r="AA1" s="822"/>
      <c r="AB1" s="822"/>
      <c r="AC1" s="822"/>
      <c r="AD1" s="822"/>
      <c r="AE1" s="822"/>
      <c r="AF1" s="822"/>
      <c r="AG1" s="822"/>
      <c r="AH1" s="822"/>
      <c r="AI1" s="822"/>
      <c r="AJ1" s="822"/>
      <c r="AK1" s="822"/>
      <c r="AL1" s="822"/>
      <c r="AM1" s="822"/>
      <c r="AN1" s="822"/>
      <c r="AO1" s="822"/>
      <c r="AP1" s="822"/>
      <c r="AQ1" s="822"/>
      <c r="AR1" s="822"/>
      <c r="AS1" s="822"/>
      <c r="AT1" s="822"/>
      <c r="AU1" s="822"/>
      <c r="AV1" s="822"/>
      <c r="AW1" s="822"/>
      <c r="AX1" s="822"/>
      <c r="AY1" s="822"/>
      <c r="AZ1" s="822"/>
    </row>
    <row r="2" spans="1:55" s="37" customFormat="1" ht="15.75" customHeight="1">
      <c r="A2" s="822" t="s">
        <v>54</v>
      </c>
      <c r="B2" s="822"/>
      <c r="C2" s="822"/>
      <c r="D2" s="822"/>
      <c r="E2" s="822"/>
      <c r="F2" s="822"/>
      <c r="G2" s="822"/>
      <c r="H2" s="822"/>
      <c r="I2" s="822"/>
      <c r="J2" s="822"/>
      <c r="K2" s="822"/>
      <c r="L2" s="822"/>
      <c r="M2" s="822"/>
      <c r="N2" s="822"/>
      <c r="O2" s="822"/>
      <c r="P2" s="822"/>
      <c r="Q2" s="822"/>
      <c r="R2" s="822"/>
      <c r="S2" s="822"/>
      <c r="T2" s="822"/>
      <c r="U2" s="822"/>
      <c r="V2" s="822"/>
      <c r="W2" s="822"/>
      <c r="X2" s="822"/>
      <c r="Y2" s="822"/>
      <c r="Z2" s="822"/>
      <c r="AA2" s="822"/>
      <c r="AB2" s="822"/>
      <c r="AC2" s="822"/>
      <c r="AD2" s="822"/>
      <c r="AE2" s="822"/>
      <c r="AF2" s="822"/>
      <c r="AG2" s="822"/>
      <c r="AH2" s="822"/>
      <c r="AI2" s="822"/>
      <c r="AJ2" s="822"/>
      <c r="AK2" s="822"/>
      <c r="AL2" s="822"/>
      <c r="AM2" s="822"/>
      <c r="AN2" s="822"/>
      <c r="AO2" s="822"/>
      <c r="AP2" s="822"/>
      <c r="AQ2" s="822"/>
      <c r="AR2" s="822"/>
      <c r="AS2" s="822"/>
      <c r="AT2" s="822"/>
      <c r="AU2" s="822"/>
      <c r="AV2" s="822"/>
      <c r="AW2" s="822"/>
      <c r="AX2" s="822"/>
      <c r="AY2" s="822"/>
      <c r="AZ2" s="822"/>
    </row>
    <row r="3" spans="1:55" ht="20.100000000000001" customHeight="1">
      <c r="A3" s="823" t="s">
        <v>81</v>
      </c>
      <c r="B3" s="558"/>
      <c r="C3" s="558"/>
      <c r="D3" s="87"/>
      <c r="E3" s="87"/>
      <c r="F3" s="87"/>
      <c r="G3" s="87"/>
      <c r="H3" s="38"/>
      <c r="I3" s="38"/>
      <c r="J3" s="38"/>
      <c r="K3" s="38"/>
      <c r="L3" s="38"/>
      <c r="M3" s="38"/>
      <c r="N3" s="38"/>
      <c r="O3" s="38"/>
      <c r="P3" s="38"/>
      <c r="Q3" s="38"/>
      <c r="R3" s="38"/>
      <c r="S3" s="38"/>
      <c r="T3" s="38"/>
      <c r="U3" s="38"/>
      <c r="V3" s="38"/>
      <c r="W3" s="38"/>
      <c r="X3" s="38"/>
      <c r="Y3" s="38"/>
      <c r="Z3" s="38"/>
      <c r="AA3" s="38"/>
      <c r="AB3" s="38"/>
      <c r="AC3" s="38"/>
      <c r="AD3" s="38"/>
      <c r="AE3" s="38"/>
      <c r="AF3" s="38"/>
      <c r="AG3" s="38"/>
      <c r="AH3" s="38"/>
      <c r="AI3" s="38"/>
      <c r="AJ3" s="38"/>
      <c r="AK3" s="38"/>
      <c r="AL3" s="38"/>
      <c r="AM3" s="38"/>
      <c r="AN3" s="38"/>
      <c r="AO3" s="38"/>
      <c r="AP3" s="38"/>
      <c r="AQ3" s="824" t="s">
        <v>93</v>
      </c>
      <c r="AR3" s="825"/>
      <c r="AS3" s="825"/>
      <c r="AT3" s="825"/>
      <c r="AU3" s="825"/>
      <c r="AV3" s="825"/>
      <c r="AW3" s="825"/>
      <c r="AX3" s="825"/>
      <c r="AY3" s="825"/>
      <c r="AZ3" s="825"/>
    </row>
    <row r="4" spans="1:55" ht="20.100000000000001" customHeight="1">
      <c r="A4" s="88"/>
      <c r="B4" s="88"/>
      <c r="AP4" s="826" t="s">
        <v>80</v>
      </c>
      <c r="AQ4" s="827"/>
      <c r="AR4" s="827"/>
      <c r="AS4" s="827"/>
      <c r="AT4" s="828"/>
      <c r="AU4" s="829"/>
      <c r="AV4" s="829"/>
      <c r="AW4" s="829"/>
      <c r="AX4" s="829"/>
      <c r="AY4" s="829"/>
      <c r="AZ4" s="829"/>
    </row>
    <row r="5" spans="1:55" ht="20.100000000000001" customHeight="1">
      <c r="A5" s="830" t="s">
        <v>143</v>
      </c>
      <c r="B5" s="831"/>
      <c r="C5" s="831"/>
      <c r="D5" s="831"/>
      <c r="E5" s="831"/>
      <c r="F5" s="831"/>
      <c r="G5" s="831"/>
      <c r="H5" s="831"/>
      <c r="I5" s="831"/>
      <c r="J5" s="831"/>
      <c r="K5" s="831"/>
      <c r="L5" s="831"/>
      <c r="M5" s="831"/>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32" t="s">
        <v>79</v>
      </c>
      <c r="AQ5" s="833"/>
      <c r="AR5" s="833"/>
      <c r="AS5" s="833"/>
      <c r="AT5" s="834"/>
      <c r="AU5" s="835"/>
      <c r="AV5" s="835"/>
      <c r="AW5" s="835"/>
      <c r="AX5" s="835"/>
      <c r="AY5" s="835"/>
      <c r="AZ5" s="835"/>
    </row>
    <row r="6" spans="1:55" ht="20.100000000000001" customHeight="1">
      <c r="A6" s="836" t="s">
        <v>59</v>
      </c>
      <c r="B6" s="837"/>
      <c r="C6" s="837"/>
      <c r="D6" s="837"/>
      <c r="E6" s="837"/>
      <c r="F6" s="837"/>
      <c r="G6" s="837"/>
      <c r="H6" s="837"/>
      <c r="I6" s="837"/>
      <c r="J6" s="837"/>
      <c r="K6" s="837"/>
      <c r="L6" s="837"/>
      <c r="M6" s="838"/>
      <c r="N6" s="839"/>
      <c r="O6" s="817"/>
      <c r="P6" s="817"/>
      <c r="Q6" s="817"/>
      <c r="R6" s="817"/>
      <c r="S6" s="817"/>
      <c r="T6" s="817"/>
      <c r="U6" s="817"/>
      <c r="V6" s="817"/>
      <c r="W6" s="817"/>
      <c r="X6" s="817"/>
      <c r="Y6" s="817"/>
      <c r="Z6" s="817"/>
      <c r="AA6" s="817"/>
      <c r="AB6" s="840" t="s">
        <v>77</v>
      </c>
      <c r="AC6" s="841"/>
      <c r="AD6" s="841"/>
      <c r="AE6" s="842"/>
      <c r="AF6" s="839"/>
      <c r="AG6" s="817"/>
      <c r="AH6" s="817"/>
      <c r="AI6" s="817"/>
      <c r="AJ6" s="817"/>
      <c r="AK6" s="817"/>
      <c r="AL6" s="818"/>
      <c r="AM6" s="860" t="s">
        <v>141</v>
      </c>
      <c r="AN6" s="861"/>
      <c r="AO6" s="861"/>
      <c r="AP6" s="861"/>
      <c r="AQ6" s="861"/>
      <c r="AR6" s="861"/>
      <c r="AS6" s="861"/>
      <c r="AT6" s="863"/>
      <c r="AU6" s="864"/>
      <c r="AV6" s="864"/>
      <c r="AW6" s="864"/>
      <c r="AX6" s="864"/>
      <c r="AY6" s="864"/>
      <c r="AZ6" s="865"/>
    </row>
    <row r="7" spans="1:55" ht="20.100000000000001" customHeight="1">
      <c r="A7" s="836" t="s">
        <v>122</v>
      </c>
      <c r="B7" s="837"/>
      <c r="C7" s="837"/>
      <c r="D7" s="837"/>
      <c r="E7" s="837"/>
      <c r="F7" s="837"/>
      <c r="G7" s="837"/>
      <c r="H7" s="837"/>
      <c r="I7" s="837"/>
      <c r="J7" s="837"/>
      <c r="K7" s="837"/>
      <c r="L7" s="837"/>
      <c r="M7" s="838"/>
      <c r="N7" s="839"/>
      <c r="O7" s="817"/>
      <c r="P7" s="817"/>
      <c r="Q7" s="817"/>
      <c r="R7" s="817"/>
      <c r="S7" s="817"/>
      <c r="T7" s="817"/>
      <c r="U7" s="817"/>
      <c r="V7" s="817"/>
      <c r="W7" s="817"/>
      <c r="X7" s="817"/>
      <c r="Y7" s="817"/>
      <c r="Z7" s="817"/>
      <c r="AA7" s="817"/>
      <c r="AB7" s="840" t="s">
        <v>78</v>
      </c>
      <c r="AC7" s="841"/>
      <c r="AD7" s="841"/>
      <c r="AE7" s="842"/>
      <c r="AF7" s="839"/>
      <c r="AG7" s="817"/>
      <c r="AH7" s="817"/>
      <c r="AI7" s="817"/>
      <c r="AJ7" s="817"/>
      <c r="AK7" s="817"/>
      <c r="AL7" s="818"/>
      <c r="AM7" s="862" t="s">
        <v>142</v>
      </c>
      <c r="AN7" s="861"/>
      <c r="AO7" s="861"/>
      <c r="AP7" s="861"/>
      <c r="AQ7" s="861"/>
      <c r="AR7" s="861"/>
      <c r="AS7" s="861"/>
      <c r="AT7" s="863"/>
      <c r="AU7" s="864"/>
      <c r="AV7" s="864"/>
      <c r="AW7" s="864"/>
      <c r="AX7" s="864"/>
      <c r="AY7" s="864"/>
      <c r="AZ7" s="865"/>
    </row>
    <row r="8" spans="1:55" ht="20.100000000000001" customHeight="1">
      <c r="A8" s="836" t="s">
        <v>76</v>
      </c>
      <c r="B8" s="837"/>
      <c r="C8" s="837"/>
      <c r="D8" s="837"/>
      <c r="E8" s="837"/>
      <c r="F8" s="837"/>
      <c r="G8" s="837"/>
      <c r="H8" s="837"/>
      <c r="I8" s="837"/>
      <c r="J8" s="837"/>
      <c r="K8" s="837"/>
      <c r="L8" s="837"/>
      <c r="M8" s="838"/>
      <c r="N8" s="839"/>
      <c r="O8" s="817"/>
      <c r="P8" s="817"/>
      <c r="Q8" s="817"/>
      <c r="R8" s="817"/>
      <c r="S8" s="817"/>
      <c r="T8" s="817"/>
      <c r="U8" s="817"/>
      <c r="V8" s="817"/>
      <c r="W8" s="817"/>
      <c r="X8" s="817"/>
      <c r="Y8" s="817"/>
      <c r="Z8" s="817"/>
      <c r="AA8" s="817"/>
      <c r="AB8" s="840" t="s">
        <v>144</v>
      </c>
      <c r="AC8" s="841"/>
      <c r="AD8" s="841"/>
      <c r="AE8" s="842"/>
      <c r="AF8" s="839"/>
      <c r="AG8" s="817"/>
      <c r="AH8" s="817"/>
      <c r="AI8" s="817"/>
      <c r="AJ8" s="817"/>
      <c r="AK8" s="817"/>
      <c r="AL8" s="817"/>
      <c r="AM8" s="817"/>
      <c r="AN8" s="817"/>
      <c r="AO8" s="817"/>
      <c r="AP8" s="817"/>
      <c r="AQ8" s="817"/>
      <c r="AR8" s="817"/>
      <c r="AS8" s="817"/>
      <c r="AT8" s="817"/>
      <c r="AU8" s="817"/>
      <c r="AV8" s="817"/>
      <c r="AW8" s="817"/>
      <c r="AX8" s="817"/>
      <c r="AY8" s="817"/>
      <c r="AZ8" s="818"/>
    </row>
    <row r="9" spans="1:55" ht="20.100000000000001" customHeight="1">
      <c r="A9" s="90" t="s">
        <v>129</v>
      </c>
      <c r="B9" s="40"/>
      <c r="C9" s="40"/>
      <c r="D9" s="40"/>
      <c r="E9" s="40"/>
      <c r="F9" s="40"/>
      <c r="G9" s="40"/>
      <c r="H9" s="40"/>
      <c r="I9" s="40"/>
      <c r="J9" s="40"/>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91"/>
    </row>
    <row r="10" spans="1:55" ht="20.100000000000001" customHeight="1">
      <c r="A10" s="843" t="s">
        <v>6</v>
      </c>
      <c r="B10" s="844"/>
      <c r="C10" s="847" t="s">
        <v>160</v>
      </c>
      <c r="D10" s="848"/>
      <c r="E10" s="848"/>
      <c r="F10" s="848"/>
      <c r="G10" s="848"/>
      <c r="H10" s="848"/>
      <c r="I10" s="848"/>
      <c r="J10" s="848"/>
      <c r="K10" s="848"/>
      <c r="L10" s="844"/>
      <c r="M10" s="843" t="s">
        <v>118</v>
      </c>
      <c r="N10" s="848"/>
      <c r="O10" s="848"/>
      <c r="P10" s="848"/>
      <c r="Q10" s="848"/>
      <c r="R10" s="848"/>
      <c r="S10" s="848"/>
      <c r="T10" s="848"/>
      <c r="U10" s="848"/>
      <c r="V10" s="848"/>
      <c r="W10" s="848"/>
      <c r="X10" s="850"/>
      <c r="Y10" s="850"/>
      <c r="Z10" s="850"/>
      <c r="AA10" s="850"/>
      <c r="AB10" s="843" t="s">
        <v>120</v>
      </c>
      <c r="AC10" s="848"/>
      <c r="AD10" s="848"/>
      <c r="AE10" s="850"/>
      <c r="AF10" s="850"/>
      <c r="AG10" s="850"/>
      <c r="AH10" s="850"/>
      <c r="AI10" s="850"/>
      <c r="AJ10" s="850"/>
      <c r="AK10" s="850"/>
      <c r="AL10" s="850"/>
      <c r="AM10" s="850"/>
      <c r="AN10" s="850"/>
      <c r="AO10" s="850"/>
      <c r="AP10" s="850"/>
      <c r="AQ10" s="850"/>
      <c r="AR10" s="850"/>
      <c r="AS10" s="850"/>
      <c r="AT10" s="749"/>
      <c r="AU10" s="847" t="s">
        <v>7</v>
      </c>
      <c r="AV10" s="887"/>
      <c r="AW10" s="887"/>
      <c r="AX10" s="887"/>
      <c r="AY10" s="887"/>
      <c r="AZ10" s="888"/>
      <c r="BB10" s="111" t="s">
        <v>146</v>
      </c>
      <c r="BC10" s="111"/>
    </row>
    <row r="11" spans="1:55" ht="24" customHeight="1" thickBot="1">
      <c r="A11" s="845"/>
      <c r="B11" s="846"/>
      <c r="C11" s="845"/>
      <c r="D11" s="849"/>
      <c r="E11" s="849"/>
      <c r="F11" s="849"/>
      <c r="G11" s="849"/>
      <c r="H11" s="849"/>
      <c r="I11" s="849"/>
      <c r="J11" s="849"/>
      <c r="K11" s="849"/>
      <c r="L11" s="846"/>
      <c r="M11" s="851" t="s">
        <v>119</v>
      </c>
      <c r="N11" s="852"/>
      <c r="O11" s="852"/>
      <c r="P11" s="852"/>
      <c r="Q11" s="852"/>
      <c r="R11" s="852"/>
      <c r="S11" s="852"/>
      <c r="T11" s="852"/>
      <c r="U11" s="852"/>
      <c r="V11" s="853"/>
      <c r="W11" s="854"/>
      <c r="X11" s="855" t="s">
        <v>121</v>
      </c>
      <c r="Y11" s="856"/>
      <c r="Z11" s="856"/>
      <c r="AA11" s="857"/>
      <c r="AB11" s="851" t="s">
        <v>119</v>
      </c>
      <c r="AC11" s="853"/>
      <c r="AD11" s="853"/>
      <c r="AE11" s="853"/>
      <c r="AF11" s="853"/>
      <c r="AG11" s="853"/>
      <c r="AH11" s="853"/>
      <c r="AI11" s="853"/>
      <c r="AJ11" s="853"/>
      <c r="AK11" s="853"/>
      <c r="AL11" s="854"/>
      <c r="AM11" s="858" t="s">
        <v>161</v>
      </c>
      <c r="AN11" s="859"/>
      <c r="AO11" s="859"/>
      <c r="AP11" s="859"/>
      <c r="AQ11" s="859"/>
      <c r="AR11" s="859"/>
      <c r="AS11" s="859"/>
      <c r="AT11" s="859"/>
      <c r="AU11" s="889"/>
      <c r="AV11" s="890"/>
      <c r="AW11" s="890"/>
      <c r="AX11" s="890"/>
      <c r="AY11" s="890"/>
      <c r="AZ11" s="891"/>
      <c r="BB11" s="112" t="s">
        <v>147</v>
      </c>
      <c r="BC11" s="113" t="s">
        <v>155</v>
      </c>
    </row>
    <row r="12" spans="1:55" ht="20.100000000000001" customHeight="1" thickTop="1">
      <c r="A12" s="876"/>
      <c r="B12" s="877"/>
      <c r="C12" s="878"/>
      <c r="D12" s="878"/>
      <c r="E12" s="878"/>
      <c r="F12" s="878"/>
      <c r="G12" s="878"/>
      <c r="H12" s="878"/>
      <c r="I12" s="878"/>
      <c r="J12" s="878"/>
      <c r="K12" s="878"/>
      <c r="L12" s="878"/>
      <c r="M12" s="879"/>
      <c r="N12" s="880"/>
      <c r="O12" s="880"/>
      <c r="P12" s="880"/>
      <c r="Q12" s="880"/>
      <c r="R12" s="880"/>
      <c r="S12" s="880"/>
      <c r="T12" s="880"/>
      <c r="U12" s="880"/>
      <c r="V12" s="881"/>
      <c r="W12" s="882"/>
      <c r="X12" s="879"/>
      <c r="Y12" s="881"/>
      <c r="Z12" s="881"/>
      <c r="AA12" s="882"/>
      <c r="AB12" s="879"/>
      <c r="AC12" s="881"/>
      <c r="AD12" s="881"/>
      <c r="AE12" s="881"/>
      <c r="AF12" s="881"/>
      <c r="AG12" s="881"/>
      <c r="AH12" s="881"/>
      <c r="AI12" s="881"/>
      <c r="AJ12" s="881"/>
      <c r="AK12" s="881"/>
      <c r="AL12" s="882"/>
      <c r="AM12" s="866"/>
      <c r="AN12" s="867"/>
      <c r="AO12" s="867"/>
      <c r="AP12" s="867"/>
      <c r="AQ12" s="867"/>
      <c r="AR12" s="867"/>
      <c r="AS12" s="867"/>
      <c r="AT12" s="867"/>
      <c r="AU12" s="866"/>
      <c r="AV12" s="867"/>
      <c r="AW12" s="867"/>
      <c r="AX12" s="867"/>
      <c r="AY12" s="867"/>
      <c r="AZ12" s="867"/>
      <c r="BB12" s="110" t="s">
        <v>148</v>
      </c>
      <c r="BC12" s="114" t="s">
        <v>156</v>
      </c>
    </row>
    <row r="13" spans="1:55" ht="20.100000000000001" customHeight="1">
      <c r="A13" s="868"/>
      <c r="B13" s="868"/>
      <c r="C13" s="869"/>
      <c r="D13" s="869"/>
      <c r="E13" s="869"/>
      <c r="F13" s="869"/>
      <c r="G13" s="869"/>
      <c r="H13" s="869"/>
      <c r="I13" s="869"/>
      <c r="J13" s="869"/>
      <c r="K13" s="869"/>
      <c r="L13" s="869"/>
      <c r="M13" s="870"/>
      <c r="N13" s="871"/>
      <c r="O13" s="871"/>
      <c r="P13" s="871"/>
      <c r="Q13" s="871"/>
      <c r="R13" s="871"/>
      <c r="S13" s="871"/>
      <c r="T13" s="871"/>
      <c r="U13" s="871"/>
      <c r="V13" s="872"/>
      <c r="W13" s="873"/>
      <c r="X13" s="870"/>
      <c r="Y13" s="872"/>
      <c r="Z13" s="872"/>
      <c r="AA13" s="873"/>
      <c r="AB13" s="870"/>
      <c r="AC13" s="872"/>
      <c r="AD13" s="872"/>
      <c r="AE13" s="872"/>
      <c r="AF13" s="872"/>
      <c r="AG13" s="872"/>
      <c r="AH13" s="872"/>
      <c r="AI13" s="872"/>
      <c r="AJ13" s="872"/>
      <c r="AK13" s="872"/>
      <c r="AL13" s="873"/>
      <c r="AM13" s="874"/>
      <c r="AN13" s="875"/>
      <c r="AO13" s="875"/>
      <c r="AP13" s="875"/>
      <c r="AQ13" s="875"/>
      <c r="AR13" s="875"/>
      <c r="AS13" s="875"/>
      <c r="AT13" s="875"/>
      <c r="AU13" s="874"/>
      <c r="AV13" s="875"/>
      <c r="AW13" s="875"/>
      <c r="AX13" s="875"/>
      <c r="AY13" s="875"/>
      <c r="AZ13" s="875"/>
      <c r="BB13" s="110" t="s">
        <v>149</v>
      </c>
      <c r="BC13" s="114" t="s">
        <v>157</v>
      </c>
    </row>
    <row r="14" spans="1:55" ht="20.100000000000001" customHeight="1">
      <c r="A14" s="868"/>
      <c r="B14" s="868"/>
      <c r="C14" s="869"/>
      <c r="D14" s="869"/>
      <c r="E14" s="869"/>
      <c r="F14" s="869"/>
      <c r="G14" s="869"/>
      <c r="H14" s="869"/>
      <c r="I14" s="869"/>
      <c r="J14" s="869"/>
      <c r="K14" s="869"/>
      <c r="L14" s="869"/>
      <c r="M14" s="870"/>
      <c r="N14" s="871"/>
      <c r="O14" s="871"/>
      <c r="P14" s="871"/>
      <c r="Q14" s="871"/>
      <c r="R14" s="871"/>
      <c r="S14" s="871"/>
      <c r="T14" s="871"/>
      <c r="U14" s="871"/>
      <c r="V14" s="872"/>
      <c r="W14" s="873"/>
      <c r="X14" s="870"/>
      <c r="Y14" s="872"/>
      <c r="Z14" s="872"/>
      <c r="AA14" s="873"/>
      <c r="AB14" s="870"/>
      <c r="AC14" s="872"/>
      <c r="AD14" s="872"/>
      <c r="AE14" s="872"/>
      <c r="AF14" s="872"/>
      <c r="AG14" s="872"/>
      <c r="AH14" s="872"/>
      <c r="AI14" s="872"/>
      <c r="AJ14" s="872"/>
      <c r="AK14" s="872"/>
      <c r="AL14" s="873"/>
      <c r="AM14" s="874"/>
      <c r="AN14" s="875"/>
      <c r="AO14" s="875"/>
      <c r="AP14" s="875"/>
      <c r="AQ14" s="875"/>
      <c r="AR14" s="875"/>
      <c r="AS14" s="875"/>
      <c r="AT14" s="875"/>
      <c r="AU14" s="874"/>
      <c r="AV14" s="875"/>
      <c r="AW14" s="875"/>
      <c r="AX14" s="875"/>
      <c r="AY14" s="875"/>
      <c r="AZ14" s="875"/>
      <c r="BB14" s="110" t="s">
        <v>150</v>
      </c>
      <c r="BC14" s="114" t="s">
        <v>158</v>
      </c>
    </row>
    <row r="15" spans="1:55" ht="20.100000000000001" customHeight="1">
      <c r="A15" s="868"/>
      <c r="B15" s="868"/>
      <c r="C15" s="869"/>
      <c r="D15" s="869"/>
      <c r="E15" s="869"/>
      <c r="F15" s="869"/>
      <c r="G15" s="869"/>
      <c r="H15" s="869"/>
      <c r="I15" s="869"/>
      <c r="J15" s="869"/>
      <c r="K15" s="869"/>
      <c r="L15" s="869"/>
      <c r="M15" s="870"/>
      <c r="N15" s="871"/>
      <c r="O15" s="871"/>
      <c r="P15" s="871"/>
      <c r="Q15" s="871"/>
      <c r="R15" s="871"/>
      <c r="S15" s="871"/>
      <c r="T15" s="871"/>
      <c r="U15" s="871"/>
      <c r="V15" s="872"/>
      <c r="W15" s="873"/>
      <c r="X15" s="870"/>
      <c r="Y15" s="872"/>
      <c r="Z15" s="872"/>
      <c r="AA15" s="873"/>
      <c r="AB15" s="870"/>
      <c r="AC15" s="872"/>
      <c r="AD15" s="872"/>
      <c r="AE15" s="872"/>
      <c r="AF15" s="872"/>
      <c r="AG15" s="872"/>
      <c r="AH15" s="872"/>
      <c r="AI15" s="872"/>
      <c r="AJ15" s="872"/>
      <c r="AK15" s="872"/>
      <c r="AL15" s="873"/>
      <c r="AM15" s="874"/>
      <c r="AN15" s="875"/>
      <c r="AO15" s="875"/>
      <c r="AP15" s="875"/>
      <c r="AQ15" s="875"/>
      <c r="AR15" s="875"/>
      <c r="AS15" s="875"/>
      <c r="AT15" s="875"/>
      <c r="AU15" s="874"/>
      <c r="AV15" s="875"/>
      <c r="AW15" s="875"/>
      <c r="AX15" s="875"/>
      <c r="AY15" s="875"/>
      <c r="AZ15" s="875"/>
      <c r="BB15" s="110" t="s">
        <v>151</v>
      </c>
      <c r="BC15" s="114" t="s">
        <v>159</v>
      </c>
    </row>
    <row r="16" spans="1:55" ht="20.100000000000001" customHeight="1">
      <c r="A16" s="868"/>
      <c r="B16" s="868"/>
      <c r="C16" s="869"/>
      <c r="D16" s="869"/>
      <c r="E16" s="869"/>
      <c r="F16" s="869"/>
      <c r="G16" s="869"/>
      <c r="H16" s="869"/>
      <c r="I16" s="869"/>
      <c r="J16" s="869"/>
      <c r="K16" s="869"/>
      <c r="L16" s="869"/>
      <c r="M16" s="870"/>
      <c r="N16" s="871"/>
      <c r="O16" s="871"/>
      <c r="P16" s="871"/>
      <c r="Q16" s="871"/>
      <c r="R16" s="871"/>
      <c r="S16" s="871"/>
      <c r="T16" s="871"/>
      <c r="U16" s="871"/>
      <c r="V16" s="872"/>
      <c r="W16" s="873"/>
      <c r="X16" s="870"/>
      <c r="Y16" s="872"/>
      <c r="Z16" s="872"/>
      <c r="AA16" s="873"/>
      <c r="AB16" s="870"/>
      <c r="AC16" s="872"/>
      <c r="AD16" s="872"/>
      <c r="AE16" s="872"/>
      <c r="AF16" s="872"/>
      <c r="AG16" s="872"/>
      <c r="AH16" s="872"/>
      <c r="AI16" s="872"/>
      <c r="AJ16" s="872"/>
      <c r="AK16" s="872"/>
      <c r="AL16" s="873"/>
      <c r="AM16" s="874"/>
      <c r="AN16" s="875"/>
      <c r="AO16" s="875"/>
      <c r="AP16" s="875"/>
      <c r="AQ16" s="875"/>
      <c r="AR16" s="875"/>
      <c r="AS16" s="875"/>
      <c r="AT16" s="875"/>
      <c r="AU16" s="874"/>
      <c r="AV16" s="875"/>
      <c r="AW16" s="875"/>
      <c r="AX16" s="875"/>
      <c r="AY16" s="875"/>
      <c r="AZ16" s="875"/>
      <c r="BB16" s="110" t="s">
        <v>145</v>
      </c>
      <c r="BC16" s="114" t="s">
        <v>154</v>
      </c>
    </row>
    <row r="17" spans="1:55" ht="20.100000000000001" customHeight="1">
      <c r="A17" s="868"/>
      <c r="B17" s="868"/>
      <c r="C17" s="869"/>
      <c r="D17" s="869"/>
      <c r="E17" s="869"/>
      <c r="F17" s="869"/>
      <c r="G17" s="869"/>
      <c r="H17" s="869"/>
      <c r="I17" s="869"/>
      <c r="J17" s="869"/>
      <c r="K17" s="869"/>
      <c r="L17" s="869"/>
      <c r="M17" s="870"/>
      <c r="N17" s="871"/>
      <c r="O17" s="871"/>
      <c r="P17" s="871"/>
      <c r="Q17" s="871"/>
      <c r="R17" s="871"/>
      <c r="S17" s="871"/>
      <c r="T17" s="871"/>
      <c r="U17" s="871"/>
      <c r="V17" s="872"/>
      <c r="W17" s="873"/>
      <c r="X17" s="870"/>
      <c r="Y17" s="872"/>
      <c r="Z17" s="872"/>
      <c r="AA17" s="873"/>
      <c r="AB17" s="870"/>
      <c r="AC17" s="872"/>
      <c r="AD17" s="872"/>
      <c r="AE17" s="872"/>
      <c r="AF17" s="872"/>
      <c r="AG17" s="872"/>
      <c r="AH17" s="872"/>
      <c r="AI17" s="872"/>
      <c r="AJ17" s="872"/>
      <c r="AK17" s="872"/>
      <c r="AL17" s="873"/>
      <c r="AM17" s="874"/>
      <c r="AN17" s="875"/>
      <c r="AO17" s="875"/>
      <c r="AP17" s="875"/>
      <c r="AQ17" s="875"/>
      <c r="AR17" s="875"/>
      <c r="AS17" s="875"/>
      <c r="AT17" s="875"/>
      <c r="AU17" s="874"/>
      <c r="AV17" s="875"/>
      <c r="AW17" s="875"/>
      <c r="AX17" s="875"/>
      <c r="AY17" s="875"/>
      <c r="AZ17" s="875"/>
      <c r="BB17" s="110" t="s">
        <v>152</v>
      </c>
      <c r="BC17" s="114"/>
    </row>
    <row r="18" spans="1:55" ht="20.100000000000001" customHeight="1">
      <c r="A18" s="868"/>
      <c r="B18" s="868"/>
      <c r="C18" s="869"/>
      <c r="D18" s="869"/>
      <c r="E18" s="869"/>
      <c r="F18" s="869"/>
      <c r="G18" s="869"/>
      <c r="H18" s="869"/>
      <c r="I18" s="869"/>
      <c r="J18" s="869"/>
      <c r="K18" s="869"/>
      <c r="L18" s="869"/>
      <c r="M18" s="870"/>
      <c r="N18" s="871"/>
      <c r="O18" s="871"/>
      <c r="P18" s="871"/>
      <c r="Q18" s="871"/>
      <c r="R18" s="871"/>
      <c r="S18" s="871"/>
      <c r="T18" s="871"/>
      <c r="U18" s="871"/>
      <c r="V18" s="872"/>
      <c r="W18" s="873"/>
      <c r="X18" s="870"/>
      <c r="Y18" s="872"/>
      <c r="Z18" s="872"/>
      <c r="AA18" s="873"/>
      <c r="AB18" s="870"/>
      <c r="AC18" s="872"/>
      <c r="AD18" s="872"/>
      <c r="AE18" s="872"/>
      <c r="AF18" s="872"/>
      <c r="AG18" s="872"/>
      <c r="AH18" s="872"/>
      <c r="AI18" s="872"/>
      <c r="AJ18" s="872"/>
      <c r="AK18" s="872"/>
      <c r="AL18" s="873"/>
      <c r="AM18" s="874"/>
      <c r="AN18" s="875"/>
      <c r="AO18" s="875"/>
      <c r="AP18" s="875"/>
      <c r="AQ18" s="875"/>
      <c r="AR18" s="875"/>
      <c r="AS18" s="875"/>
      <c r="AT18" s="875"/>
      <c r="AU18" s="874"/>
      <c r="AV18" s="875"/>
      <c r="AW18" s="875"/>
      <c r="AX18" s="875"/>
      <c r="AY18" s="875"/>
      <c r="AZ18" s="875"/>
      <c r="BB18" s="110" t="s">
        <v>153</v>
      </c>
      <c r="BC18" s="114"/>
    </row>
    <row r="19" spans="1:55" ht="20.100000000000001" customHeight="1">
      <c r="A19" s="868"/>
      <c r="B19" s="868"/>
      <c r="C19" s="869"/>
      <c r="D19" s="869"/>
      <c r="E19" s="869"/>
      <c r="F19" s="869"/>
      <c r="G19" s="869"/>
      <c r="H19" s="869"/>
      <c r="I19" s="869"/>
      <c r="J19" s="869"/>
      <c r="K19" s="869"/>
      <c r="L19" s="869"/>
      <c r="M19" s="870"/>
      <c r="N19" s="871"/>
      <c r="O19" s="871"/>
      <c r="P19" s="871"/>
      <c r="Q19" s="871"/>
      <c r="R19" s="871"/>
      <c r="S19" s="871"/>
      <c r="T19" s="871"/>
      <c r="U19" s="871"/>
      <c r="V19" s="872"/>
      <c r="W19" s="873"/>
      <c r="X19" s="870"/>
      <c r="Y19" s="872"/>
      <c r="Z19" s="872"/>
      <c r="AA19" s="873"/>
      <c r="AB19" s="870"/>
      <c r="AC19" s="872"/>
      <c r="AD19" s="872"/>
      <c r="AE19" s="872"/>
      <c r="AF19" s="872"/>
      <c r="AG19" s="872"/>
      <c r="AH19" s="872"/>
      <c r="AI19" s="872"/>
      <c r="AJ19" s="872"/>
      <c r="AK19" s="872"/>
      <c r="AL19" s="873"/>
      <c r="AM19" s="874"/>
      <c r="AN19" s="875"/>
      <c r="AO19" s="875"/>
      <c r="AP19" s="875"/>
      <c r="AQ19" s="875"/>
      <c r="AR19" s="875"/>
      <c r="AS19" s="875"/>
      <c r="AT19" s="875"/>
      <c r="AU19" s="874"/>
      <c r="AV19" s="875"/>
      <c r="AW19" s="875"/>
      <c r="AX19" s="875"/>
      <c r="AY19" s="875"/>
      <c r="AZ19" s="875"/>
      <c r="BB19" s="110" t="s">
        <v>154</v>
      </c>
      <c r="BC19" s="114"/>
    </row>
    <row r="20" spans="1:55" ht="20.100000000000001" customHeight="1">
      <c r="A20" s="868"/>
      <c r="B20" s="868"/>
      <c r="C20" s="869"/>
      <c r="D20" s="869"/>
      <c r="E20" s="869"/>
      <c r="F20" s="869"/>
      <c r="G20" s="869"/>
      <c r="H20" s="869"/>
      <c r="I20" s="869"/>
      <c r="J20" s="869"/>
      <c r="K20" s="869"/>
      <c r="L20" s="869"/>
      <c r="M20" s="870"/>
      <c r="N20" s="871"/>
      <c r="O20" s="871"/>
      <c r="P20" s="871"/>
      <c r="Q20" s="871"/>
      <c r="R20" s="871"/>
      <c r="S20" s="871"/>
      <c r="T20" s="871"/>
      <c r="U20" s="871"/>
      <c r="V20" s="872"/>
      <c r="W20" s="873"/>
      <c r="X20" s="870"/>
      <c r="Y20" s="872"/>
      <c r="Z20" s="872"/>
      <c r="AA20" s="873"/>
      <c r="AB20" s="870"/>
      <c r="AC20" s="872"/>
      <c r="AD20" s="872"/>
      <c r="AE20" s="872"/>
      <c r="AF20" s="872"/>
      <c r="AG20" s="872"/>
      <c r="AH20" s="872"/>
      <c r="AI20" s="872"/>
      <c r="AJ20" s="872"/>
      <c r="AK20" s="872"/>
      <c r="AL20" s="873"/>
      <c r="AM20" s="874"/>
      <c r="AN20" s="875"/>
      <c r="AO20" s="875"/>
      <c r="AP20" s="875"/>
      <c r="AQ20" s="875"/>
      <c r="AR20" s="875"/>
      <c r="AS20" s="875"/>
      <c r="AT20" s="875"/>
      <c r="AU20" s="874"/>
      <c r="AV20" s="875"/>
      <c r="AW20" s="875"/>
      <c r="AX20" s="875"/>
      <c r="AY20" s="875"/>
      <c r="AZ20" s="875"/>
    </row>
    <row r="21" spans="1:55" ht="20.100000000000001" customHeight="1">
      <c r="A21" s="868"/>
      <c r="B21" s="868"/>
      <c r="C21" s="869"/>
      <c r="D21" s="869"/>
      <c r="E21" s="869"/>
      <c r="F21" s="869"/>
      <c r="G21" s="869"/>
      <c r="H21" s="869"/>
      <c r="I21" s="869"/>
      <c r="J21" s="869"/>
      <c r="K21" s="869"/>
      <c r="L21" s="869"/>
      <c r="M21" s="870"/>
      <c r="N21" s="871"/>
      <c r="O21" s="871"/>
      <c r="P21" s="871"/>
      <c r="Q21" s="871"/>
      <c r="R21" s="871"/>
      <c r="S21" s="871"/>
      <c r="T21" s="871"/>
      <c r="U21" s="871"/>
      <c r="V21" s="872"/>
      <c r="W21" s="873"/>
      <c r="X21" s="870"/>
      <c r="Y21" s="872"/>
      <c r="Z21" s="872"/>
      <c r="AA21" s="873"/>
      <c r="AB21" s="870"/>
      <c r="AC21" s="872"/>
      <c r="AD21" s="872"/>
      <c r="AE21" s="872"/>
      <c r="AF21" s="872"/>
      <c r="AG21" s="872"/>
      <c r="AH21" s="872"/>
      <c r="AI21" s="872"/>
      <c r="AJ21" s="872"/>
      <c r="AK21" s="872"/>
      <c r="AL21" s="873"/>
      <c r="AM21" s="874"/>
      <c r="AN21" s="875"/>
      <c r="AO21" s="875"/>
      <c r="AP21" s="875"/>
      <c r="AQ21" s="875"/>
      <c r="AR21" s="875"/>
      <c r="AS21" s="875"/>
      <c r="AT21" s="875"/>
      <c r="AU21" s="874"/>
      <c r="AV21" s="875"/>
      <c r="AW21" s="875"/>
      <c r="AX21" s="875"/>
      <c r="AY21" s="875"/>
      <c r="AZ21" s="875"/>
    </row>
    <row r="22" spans="1:55" ht="20.100000000000001" customHeight="1">
      <c r="A22" s="868"/>
      <c r="B22" s="868"/>
      <c r="C22" s="869"/>
      <c r="D22" s="869"/>
      <c r="E22" s="869"/>
      <c r="F22" s="869"/>
      <c r="G22" s="869"/>
      <c r="H22" s="869"/>
      <c r="I22" s="869"/>
      <c r="J22" s="869"/>
      <c r="K22" s="869"/>
      <c r="L22" s="869"/>
      <c r="M22" s="870"/>
      <c r="N22" s="871"/>
      <c r="O22" s="871"/>
      <c r="P22" s="871"/>
      <c r="Q22" s="871"/>
      <c r="R22" s="871"/>
      <c r="S22" s="871"/>
      <c r="T22" s="871"/>
      <c r="U22" s="871"/>
      <c r="V22" s="872"/>
      <c r="W22" s="873"/>
      <c r="X22" s="870"/>
      <c r="Y22" s="872"/>
      <c r="Z22" s="872"/>
      <c r="AA22" s="873"/>
      <c r="AB22" s="870"/>
      <c r="AC22" s="872"/>
      <c r="AD22" s="872"/>
      <c r="AE22" s="872"/>
      <c r="AF22" s="872"/>
      <c r="AG22" s="872"/>
      <c r="AH22" s="872"/>
      <c r="AI22" s="872"/>
      <c r="AJ22" s="872"/>
      <c r="AK22" s="872"/>
      <c r="AL22" s="873"/>
      <c r="AM22" s="874"/>
      <c r="AN22" s="875"/>
      <c r="AO22" s="875"/>
      <c r="AP22" s="875"/>
      <c r="AQ22" s="875"/>
      <c r="AR22" s="875"/>
      <c r="AS22" s="875"/>
      <c r="AT22" s="875"/>
      <c r="AU22" s="874"/>
      <c r="AV22" s="875"/>
      <c r="AW22" s="875"/>
      <c r="AX22" s="875"/>
      <c r="AY22" s="875"/>
      <c r="AZ22" s="875"/>
    </row>
    <row r="23" spans="1:55" ht="20.100000000000001" customHeight="1">
      <c r="A23" s="868"/>
      <c r="B23" s="868"/>
      <c r="C23" s="869"/>
      <c r="D23" s="869"/>
      <c r="E23" s="869"/>
      <c r="F23" s="869"/>
      <c r="G23" s="869"/>
      <c r="H23" s="869"/>
      <c r="I23" s="869"/>
      <c r="J23" s="869"/>
      <c r="K23" s="869"/>
      <c r="L23" s="869"/>
      <c r="M23" s="870"/>
      <c r="N23" s="871"/>
      <c r="O23" s="871"/>
      <c r="P23" s="871"/>
      <c r="Q23" s="871"/>
      <c r="R23" s="871"/>
      <c r="S23" s="871"/>
      <c r="T23" s="871"/>
      <c r="U23" s="871"/>
      <c r="V23" s="872"/>
      <c r="W23" s="873"/>
      <c r="X23" s="870"/>
      <c r="Y23" s="872"/>
      <c r="Z23" s="872"/>
      <c r="AA23" s="873"/>
      <c r="AB23" s="870"/>
      <c r="AC23" s="872"/>
      <c r="AD23" s="872"/>
      <c r="AE23" s="872"/>
      <c r="AF23" s="872"/>
      <c r="AG23" s="872"/>
      <c r="AH23" s="872"/>
      <c r="AI23" s="872"/>
      <c r="AJ23" s="872"/>
      <c r="AK23" s="872"/>
      <c r="AL23" s="873"/>
      <c r="AM23" s="874"/>
      <c r="AN23" s="875"/>
      <c r="AO23" s="875"/>
      <c r="AP23" s="875"/>
      <c r="AQ23" s="875"/>
      <c r="AR23" s="875"/>
      <c r="AS23" s="875"/>
      <c r="AT23" s="875"/>
      <c r="AU23" s="874"/>
      <c r="AV23" s="875"/>
      <c r="AW23" s="875"/>
      <c r="AX23" s="875"/>
      <c r="AY23" s="875"/>
      <c r="AZ23" s="875"/>
    </row>
    <row r="24" spans="1:55" ht="20.100000000000001" customHeight="1">
      <c r="A24" s="868"/>
      <c r="B24" s="868"/>
      <c r="C24" s="869"/>
      <c r="D24" s="869"/>
      <c r="E24" s="869"/>
      <c r="F24" s="869"/>
      <c r="G24" s="869"/>
      <c r="H24" s="869"/>
      <c r="I24" s="869"/>
      <c r="J24" s="869"/>
      <c r="K24" s="869"/>
      <c r="L24" s="869"/>
      <c r="M24" s="870"/>
      <c r="N24" s="871"/>
      <c r="O24" s="871"/>
      <c r="P24" s="871"/>
      <c r="Q24" s="871"/>
      <c r="R24" s="871"/>
      <c r="S24" s="871"/>
      <c r="T24" s="871"/>
      <c r="U24" s="871"/>
      <c r="V24" s="872"/>
      <c r="W24" s="873"/>
      <c r="X24" s="870"/>
      <c r="Y24" s="872"/>
      <c r="Z24" s="872"/>
      <c r="AA24" s="873"/>
      <c r="AB24" s="870"/>
      <c r="AC24" s="872"/>
      <c r="AD24" s="872"/>
      <c r="AE24" s="872"/>
      <c r="AF24" s="872"/>
      <c r="AG24" s="872"/>
      <c r="AH24" s="872"/>
      <c r="AI24" s="872"/>
      <c r="AJ24" s="872"/>
      <c r="AK24" s="872"/>
      <c r="AL24" s="873"/>
      <c r="AM24" s="874"/>
      <c r="AN24" s="875"/>
      <c r="AO24" s="875"/>
      <c r="AP24" s="875"/>
      <c r="AQ24" s="875"/>
      <c r="AR24" s="875"/>
      <c r="AS24" s="875"/>
      <c r="AT24" s="875"/>
      <c r="AU24" s="874"/>
      <c r="AV24" s="875"/>
      <c r="AW24" s="875"/>
      <c r="AX24" s="875"/>
      <c r="AY24" s="875"/>
      <c r="AZ24" s="875"/>
    </row>
    <row r="25" spans="1:55" ht="20.100000000000001" customHeight="1">
      <c r="A25" s="868"/>
      <c r="B25" s="868"/>
      <c r="C25" s="869"/>
      <c r="D25" s="869"/>
      <c r="E25" s="869"/>
      <c r="F25" s="869"/>
      <c r="G25" s="869"/>
      <c r="H25" s="869"/>
      <c r="I25" s="869"/>
      <c r="J25" s="869"/>
      <c r="K25" s="869"/>
      <c r="L25" s="869"/>
      <c r="M25" s="870"/>
      <c r="N25" s="871"/>
      <c r="O25" s="871"/>
      <c r="P25" s="871"/>
      <c r="Q25" s="871"/>
      <c r="R25" s="871"/>
      <c r="S25" s="871"/>
      <c r="T25" s="871"/>
      <c r="U25" s="871"/>
      <c r="V25" s="872"/>
      <c r="W25" s="873"/>
      <c r="X25" s="870"/>
      <c r="Y25" s="872"/>
      <c r="Z25" s="872"/>
      <c r="AA25" s="873"/>
      <c r="AB25" s="870"/>
      <c r="AC25" s="872"/>
      <c r="AD25" s="872"/>
      <c r="AE25" s="872"/>
      <c r="AF25" s="872"/>
      <c r="AG25" s="872"/>
      <c r="AH25" s="872"/>
      <c r="AI25" s="872"/>
      <c r="AJ25" s="872"/>
      <c r="AK25" s="872"/>
      <c r="AL25" s="873"/>
      <c r="AM25" s="874"/>
      <c r="AN25" s="875"/>
      <c r="AO25" s="875"/>
      <c r="AP25" s="875"/>
      <c r="AQ25" s="875"/>
      <c r="AR25" s="875"/>
      <c r="AS25" s="875"/>
      <c r="AT25" s="875"/>
      <c r="AU25" s="874"/>
      <c r="AV25" s="875"/>
      <c r="AW25" s="875"/>
      <c r="AX25" s="875"/>
      <c r="AY25" s="875"/>
      <c r="AZ25" s="875"/>
    </row>
    <row r="26" spans="1:55" ht="20.100000000000001" customHeight="1">
      <c r="A26" s="892"/>
      <c r="B26" s="892"/>
      <c r="C26" s="893"/>
      <c r="D26" s="893"/>
      <c r="E26" s="893"/>
      <c r="F26" s="893"/>
      <c r="G26" s="893"/>
      <c r="H26" s="893"/>
      <c r="I26" s="893"/>
      <c r="J26" s="893"/>
      <c r="K26" s="893"/>
      <c r="L26" s="893"/>
      <c r="M26" s="894"/>
      <c r="N26" s="895"/>
      <c r="O26" s="895"/>
      <c r="P26" s="895"/>
      <c r="Q26" s="895"/>
      <c r="R26" s="895"/>
      <c r="S26" s="895"/>
      <c r="T26" s="895"/>
      <c r="U26" s="895"/>
      <c r="V26" s="896"/>
      <c r="W26" s="897"/>
      <c r="X26" s="894"/>
      <c r="Y26" s="896"/>
      <c r="Z26" s="896"/>
      <c r="AA26" s="897"/>
      <c r="AB26" s="894"/>
      <c r="AC26" s="896"/>
      <c r="AD26" s="896"/>
      <c r="AE26" s="896"/>
      <c r="AF26" s="896"/>
      <c r="AG26" s="896"/>
      <c r="AH26" s="896"/>
      <c r="AI26" s="896"/>
      <c r="AJ26" s="896"/>
      <c r="AK26" s="896"/>
      <c r="AL26" s="897"/>
      <c r="AM26" s="883"/>
      <c r="AN26" s="884"/>
      <c r="AO26" s="884"/>
      <c r="AP26" s="884"/>
      <c r="AQ26" s="884"/>
      <c r="AR26" s="884"/>
      <c r="AS26" s="884"/>
      <c r="AT26" s="884"/>
      <c r="AU26" s="883"/>
      <c r="AV26" s="884"/>
      <c r="AW26" s="884"/>
      <c r="AX26" s="884"/>
      <c r="AY26" s="884"/>
      <c r="AZ26" s="884"/>
    </row>
    <row r="27" spans="1:55" ht="20.100000000000001" customHeight="1">
      <c r="A27" s="885"/>
      <c r="B27" s="885"/>
      <c r="C27" s="885"/>
      <c r="D27" s="885"/>
      <c r="E27" s="885"/>
      <c r="F27" s="885"/>
      <c r="G27" s="885"/>
      <c r="H27" s="885"/>
      <c r="I27" s="885"/>
      <c r="J27" s="885"/>
      <c r="K27" s="885"/>
      <c r="L27" s="885"/>
      <c r="M27" s="885"/>
      <c r="N27" s="885"/>
      <c r="O27" s="885"/>
      <c r="P27" s="885"/>
      <c r="Q27" s="885"/>
      <c r="R27" s="885"/>
      <c r="S27" s="885"/>
      <c r="T27" s="885"/>
      <c r="U27" s="885"/>
      <c r="V27" s="885"/>
      <c r="W27" s="885"/>
      <c r="X27" s="885"/>
      <c r="Y27" s="885"/>
      <c r="Z27" s="885"/>
      <c r="AA27" s="885"/>
      <c r="AB27" s="885"/>
      <c r="AC27" s="885"/>
      <c r="AD27" s="885"/>
      <c r="AE27" s="885"/>
      <c r="AF27" s="885"/>
      <c r="AG27" s="885"/>
      <c r="AH27" s="885"/>
      <c r="AI27" s="885"/>
      <c r="AJ27" s="885"/>
      <c r="AK27" s="885"/>
      <c r="AL27" s="885"/>
      <c r="AM27" s="885"/>
      <c r="AN27" s="885"/>
      <c r="AO27" s="885"/>
      <c r="AP27" s="885"/>
      <c r="AQ27" s="885"/>
      <c r="AR27" s="885"/>
      <c r="AS27" s="885"/>
      <c r="AT27" s="885"/>
      <c r="AU27" s="885"/>
      <c r="AV27" s="885"/>
      <c r="AW27" s="885"/>
      <c r="AX27" s="885"/>
      <c r="AY27" s="885"/>
      <c r="AZ27" s="885"/>
    </row>
    <row r="28" spans="1:55" ht="20.100000000000001" customHeight="1">
      <c r="A28" s="886"/>
      <c r="B28" s="886"/>
      <c r="C28" s="886"/>
      <c r="D28" s="886"/>
      <c r="E28" s="886"/>
      <c r="F28" s="886"/>
      <c r="G28" s="886"/>
      <c r="H28" s="886"/>
      <c r="I28" s="886"/>
      <c r="J28" s="886"/>
      <c r="K28" s="886"/>
      <c r="L28" s="886"/>
      <c r="M28" s="886"/>
      <c r="N28" s="886"/>
      <c r="O28" s="886"/>
      <c r="P28" s="886"/>
      <c r="Q28" s="886"/>
      <c r="R28" s="886"/>
      <c r="S28" s="886"/>
      <c r="T28" s="886"/>
      <c r="U28" s="886"/>
      <c r="V28" s="886"/>
      <c r="W28" s="886"/>
      <c r="X28" s="886"/>
      <c r="Y28" s="886"/>
      <c r="Z28" s="886"/>
      <c r="AA28" s="886"/>
      <c r="AB28" s="886"/>
      <c r="AC28" s="886"/>
      <c r="AD28" s="886"/>
      <c r="AE28" s="886"/>
      <c r="AF28" s="886"/>
      <c r="AG28" s="886"/>
      <c r="AH28" s="886"/>
      <c r="AI28" s="886"/>
      <c r="AJ28" s="886"/>
      <c r="AK28" s="886"/>
      <c r="AL28" s="886"/>
      <c r="AM28" s="886"/>
      <c r="AN28" s="886"/>
      <c r="AO28" s="886"/>
      <c r="AP28" s="886"/>
      <c r="AQ28" s="886"/>
      <c r="AR28" s="886"/>
      <c r="AS28" s="886"/>
      <c r="AT28" s="886"/>
      <c r="AU28" s="886"/>
      <c r="AV28" s="886"/>
      <c r="AW28" s="886"/>
      <c r="AX28" s="886"/>
      <c r="AY28" s="886"/>
      <c r="AZ28" s="886"/>
    </row>
    <row r="29" spans="1:55" ht="20.100000000000001" customHeight="1"/>
  </sheetData>
  <mergeCells count="141">
    <mergeCell ref="AU26:AZ26"/>
    <mergeCell ref="A27:AZ27"/>
    <mergeCell ref="A28:AZ28"/>
    <mergeCell ref="AU10:AZ11"/>
    <mergeCell ref="A26:B26"/>
    <mergeCell ref="C26:L26"/>
    <mergeCell ref="M26:W26"/>
    <mergeCell ref="X26:AA26"/>
    <mergeCell ref="AB26:AL26"/>
    <mergeCell ref="AM26:AT26"/>
    <mergeCell ref="AU24:AZ24"/>
    <mergeCell ref="A25:B25"/>
    <mergeCell ref="C25:L25"/>
    <mergeCell ref="M25:W25"/>
    <mergeCell ref="X25:AA25"/>
    <mergeCell ref="AB25:AL25"/>
    <mergeCell ref="AM25:AT25"/>
    <mergeCell ref="AU25:AZ25"/>
    <mergeCell ref="A24:B24"/>
    <mergeCell ref="C24:L24"/>
    <mergeCell ref="M24:W24"/>
    <mergeCell ref="X24:AA24"/>
    <mergeCell ref="AB24:AL24"/>
    <mergeCell ref="AM24:AT24"/>
    <mergeCell ref="AU22:AZ22"/>
    <mergeCell ref="A23:B23"/>
    <mergeCell ref="C23:L23"/>
    <mergeCell ref="M23:W23"/>
    <mergeCell ref="X23:AA23"/>
    <mergeCell ref="AB23:AL23"/>
    <mergeCell ref="AM23:AT23"/>
    <mergeCell ref="AU23:AZ23"/>
    <mergeCell ref="A22:B22"/>
    <mergeCell ref="C22:L22"/>
    <mergeCell ref="M22:W22"/>
    <mergeCell ref="X22:AA22"/>
    <mergeCell ref="AB22:AL22"/>
    <mergeCell ref="AM22:AT22"/>
    <mergeCell ref="AU20:AZ20"/>
    <mergeCell ref="A21:B21"/>
    <mergeCell ref="C21:L21"/>
    <mergeCell ref="M21:W21"/>
    <mergeCell ref="X21:AA21"/>
    <mergeCell ref="AB21:AL21"/>
    <mergeCell ref="AM21:AT21"/>
    <mergeCell ref="AU21:AZ21"/>
    <mergeCell ref="A20:B20"/>
    <mergeCell ref="C20:L20"/>
    <mergeCell ref="M20:W20"/>
    <mergeCell ref="X20:AA20"/>
    <mergeCell ref="AB20:AL20"/>
    <mergeCell ref="AM20:AT20"/>
    <mergeCell ref="AU18:AZ18"/>
    <mergeCell ref="A19:B19"/>
    <mergeCell ref="C19:L19"/>
    <mergeCell ref="M19:W19"/>
    <mergeCell ref="X19:AA19"/>
    <mergeCell ref="AB19:AL19"/>
    <mergeCell ref="AM19:AT19"/>
    <mergeCell ref="AU19:AZ19"/>
    <mergeCell ref="A18:B18"/>
    <mergeCell ref="C18:L18"/>
    <mergeCell ref="M18:W18"/>
    <mergeCell ref="X18:AA18"/>
    <mergeCell ref="AB18:AL18"/>
    <mergeCell ref="AM18:AT18"/>
    <mergeCell ref="AU16:AZ16"/>
    <mergeCell ref="A17:B17"/>
    <mergeCell ref="C17:L17"/>
    <mergeCell ref="M17:W17"/>
    <mergeCell ref="X17:AA17"/>
    <mergeCell ref="AB17:AL17"/>
    <mergeCell ref="AM17:AT17"/>
    <mergeCell ref="AU17:AZ17"/>
    <mergeCell ref="A16:B16"/>
    <mergeCell ref="C16:L16"/>
    <mergeCell ref="M16:W16"/>
    <mergeCell ref="X16:AA16"/>
    <mergeCell ref="AB16:AL16"/>
    <mergeCell ref="AM16:AT16"/>
    <mergeCell ref="AU14:AZ14"/>
    <mergeCell ref="A15:B15"/>
    <mergeCell ref="C15:L15"/>
    <mergeCell ref="M15:W15"/>
    <mergeCell ref="X15:AA15"/>
    <mergeCell ref="AB15:AL15"/>
    <mergeCell ref="AM15:AT15"/>
    <mergeCell ref="AU15:AZ15"/>
    <mergeCell ref="A14:B14"/>
    <mergeCell ref="C14:L14"/>
    <mergeCell ref="M14:W14"/>
    <mergeCell ref="X14:AA14"/>
    <mergeCell ref="AB14:AL14"/>
    <mergeCell ref="AM14:AT14"/>
    <mergeCell ref="AU12:AZ12"/>
    <mergeCell ref="A13:B13"/>
    <mergeCell ref="C13:L13"/>
    <mergeCell ref="M13:W13"/>
    <mergeCell ref="X13:AA13"/>
    <mergeCell ref="AB13:AL13"/>
    <mergeCell ref="AM13:AT13"/>
    <mergeCell ref="AU13:AZ13"/>
    <mergeCell ref="A12:B12"/>
    <mergeCell ref="C12:L12"/>
    <mergeCell ref="M12:W12"/>
    <mergeCell ref="X12:AA12"/>
    <mergeCell ref="AB12:AL12"/>
    <mergeCell ref="AM12:AT12"/>
    <mergeCell ref="A6:M6"/>
    <mergeCell ref="N6:AA6"/>
    <mergeCell ref="AB6:AE6"/>
    <mergeCell ref="AF6:AL6"/>
    <mergeCell ref="A7:M7"/>
    <mergeCell ref="N7:AA7"/>
    <mergeCell ref="A10:B11"/>
    <mergeCell ref="C10:L11"/>
    <mergeCell ref="M10:AA10"/>
    <mergeCell ref="AB10:AT10"/>
    <mergeCell ref="M11:W11"/>
    <mergeCell ref="X11:AA11"/>
    <mergeCell ref="AB11:AL11"/>
    <mergeCell ref="AM11:AT11"/>
    <mergeCell ref="AB7:AE7"/>
    <mergeCell ref="AF7:AL7"/>
    <mergeCell ref="A8:M8"/>
    <mergeCell ref="N8:AA8"/>
    <mergeCell ref="AB8:AE8"/>
    <mergeCell ref="AF8:AZ8"/>
    <mergeCell ref="AM6:AS6"/>
    <mergeCell ref="AM7:AS7"/>
    <mergeCell ref="AT6:AZ6"/>
    <mergeCell ref="AT7:AZ7"/>
    <mergeCell ref="A1:AZ1"/>
    <mergeCell ref="A2:AZ2"/>
    <mergeCell ref="A3:C3"/>
    <mergeCell ref="AQ3:AZ3"/>
    <mergeCell ref="AP4:AS4"/>
    <mergeCell ref="AT4:AZ4"/>
    <mergeCell ref="A5:M5"/>
    <mergeCell ref="AP5:AS5"/>
    <mergeCell ref="AT5:AZ5"/>
  </mergeCells>
  <phoneticPr fontId="1"/>
  <conditionalFormatting sqref="N6:AA8 AF8:AZ8 AF6:AL7 AT4:AZ5 X12:X26 A12:U26 AM12:AZ26 AB12:AB26">
    <cfRule type="cellIs" dxfId="1110" priority="2" operator="equal">
      <formula>""</formula>
    </cfRule>
  </conditionalFormatting>
  <conditionalFormatting sqref="AT6:AZ7">
    <cfRule type="cellIs" dxfId="1109" priority="1" operator="equal">
      <formula>""</formula>
    </cfRule>
  </conditionalFormatting>
  <dataValidations count="3">
    <dataValidation type="list" allowBlank="1" showInputMessage="1" showErrorMessage="1" sqref="C12:L26" xr:uid="{9BEFF01E-E46C-47C5-A0B9-129848EB27B0}">
      <formula1>$BB$12:$BB$20</formula1>
    </dataValidation>
    <dataValidation type="list" allowBlank="1" showInputMessage="1" showErrorMessage="1" sqref="AM12:AT12 AM14:AT26" xr:uid="{850F037C-B013-43B8-BDEB-60EB21038E15}">
      <formula1>$BC$12:$BC$17</formula1>
    </dataValidation>
    <dataValidation type="list" showInputMessage="1" showErrorMessage="1" sqref="AM13:AT13" xr:uid="{F87DE021-05A8-4EF4-96DD-3962DB4A04F7}">
      <formula1>$BC$12:$BC$17</formula1>
    </dataValidation>
  </dataValidations>
  <printOptions horizontalCentered="1"/>
  <pageMargins left="0.25" right="0.25" top="0.75" bottom="0.75" header="0.3" footer="0.3"/>
  <pageSetup paperSize="9" scale="96"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8353" r:id="rId4" name="Check Box 1">
              <controlPr defaultSize="0" autoFill="0" autoLine="0" autoPict="0">
                <anchor moveWithCells="1">
                  <from>
                    <xdr:col>14</xdr:col>
                    <xdr:colOff>57150</xdr:colOff>
                    <xdr:row>3</xdr:row>
                    <xdr:rowOff>190500</xdr:rowOff>
                  </from>
                  <to>
                    <xdr:col>19</xdr:col>
                    <xdr:colOff>9525</xdr:colOff>
                    <xdr:row>4</xdr:row>
                    <xdr:rowOff>200025</xdr:rowOff>
                  </to>
                </anchor>
              </controlPr>
            </control>
          </mc:Choice>
        </mc:AlternateContent>
        <mc:AlternateContent xmlns:mc="http://schemas.openxmlformats.org/markup-compatibility/2006">
          <mc:Choice Requires="x14">
            <control shapeId="228354" r:id="rId5" name="Check Box 2">
              <controlPr defaultSize="0" autoFill="0" autoLine="0" autoPict="0">
                <anchor moveWithCells="1">
                  <from>
                    <xdr:col>19</xdr:col>
                    <xdr:colOff>114300</xdr:colOff>
                    <xdr:row>3</xdr:row>
                    <xdr:rowOff>190500</xdr:rowOff>
                  </from>
                  <to>
                    <xdr:col>24</xdr:col>
                    <xdr:colOff>123825</xdr:colOff>
                    <xdr:row>4</xdr:row>
                    <xdr:rowOff>200025</xdr:rowOff>
                  </to>
                </anchor>
              </controlPr>
            </control>
          </mc:Choice>
        </mc:AlternateContent>
        <mc:AlternateContent xmlns:mc="http://schemas.openxmlformats.org/markup-compatibility/2006">
          <mc:Choice Requires="x14">
            <control shapeId="228355" r:id="rId6" name="Check Box 3">
              <controlPr defaultSize="0" autoFill="0" autoLine="0" autoPict="0">
                <anchor moveWithCells="1">
                  <from>
                    <xdr:col>25</xdr:col>
                    <xdr:colOff>9525</xdr:colOff>
                    <xdr:row>3</xdr:row>
                    <xdr:rowOff>180975</xdr:rowOff>
                  </from>
                  <to>
                    <xdr:col>29</xdr:col>
                    <xdr:colOff>152400</xdr:colOff>
                    <xdr:row>4</xdr:row>
                    <xdr:rowOff>190500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FFCC99"/>
  </sheetPr>
  <dimension ref="A1:AV26"/>
  <sheetViews>
    <sheetView showGridLines="0" view="pageBreakPreview" zoomScaleNormal="100" zoomScaleSheetLayoutView="100" workbookViewId="0">
      <selection activeCell="A5" sqref="A5:AR5"/>
    </sheetView>
  </sheetViews>
  <sheetFormatPr defaultColWidth="9" defaultRowHeight="15.75" customHeight="1"/>
  <cols>
    <col min="1" max="2" width="2.5" style="66" customWidth="1"/>
    <col min="3" max="45" width="2.5" style="58" customWidth="1"/>
    <col min="46" max="16384" width="9" style="58"/>
  </cols>
  <sheetData>
    <row r="1" spans="1:48" s="67" customFormat="1" ht="15.75" customHeight="1">
      <c r="B1" s="210"/>
      <c r="C1" s="210"/>
      <c r="D1" s="210"/>
      <c r="E1" s="210"/>
      <c r="F1" s="210"/>
      <c r="G1" s="210"/>
      <c r="H1" s="210"/>
      <c r="I1" s="956" t="s">
        <v>245</v>
      </c>
      <c r="J1" s="584"/>
      <c r="K1" s="584"/>
      <c r="L1" s="584"/>
      <c r="M1" s="584"/>
      <c r="N1" s="584"/>
      <c r="O1" s="584"/>
      <c r="P1" s="584"/>
      <c r="Q1" s="584"/>
      <c r="R1" s="584"/>
      <c r="S1" s="584"/>
      <c r="T1" s="584"/>
      <c r="U1" s="584"/>
      <c r="V1" s="584"/>
      <c r="W1" s="584"/>
      <c r="X1" s="584"/>
      <c r="Y1" s="584"/>
      <c r="Z1" s="584"/>
      <c r="AA1" s="584"/>
      <c r="AB1" s="584"/>
      <c r="AC1" s="584"/>
      <c r="AD1" s="584"/>
      <c r="AE1" s="584"/>
      <c r="AF1" s="584"/>
      <c r="AG1" s="584"/>
      <c r="AH1" s="584"/>
      <c r="AI1" s="584"/>
      <c r="AJ1" s="584"/>
      <c r="AK1" s="210"/>
      <c r="AL1" s="210"/>
      <c r="AM1" s="210"/>
      <c r="AN1" s="210"/>
      <c r="AO1" s="210"/>
      <c r="AP1" s="210"/>
      <c r="AQ1" s="210"/>
      <c r="AR1" s="210"/>
    </row>
    <row r="2" spans="1:48" s="67" customFormat="1" ht="15.75" customHeight="1">
      <c r="A2" s="155"/>
      <c r="B2" s="155"/>
      <c r="C2" s="155"/>
      <c r="D2" s="155"/>
      <c r="E2" s="155"/>
      <c r="F2" s="155"/>
      <c r="G2" s="155"/>
      <c r="H2" s="155"/>
      <c r="I2" s="584"/>
      <c r="J2" s="584"/>
      <c r="K2" s="584"/>
      <c r="L2" s="584"/>
      <c r="M2" s="584"/>
      <c r="N2" s="584"/>
      <c r="O2" s="584"/>
      <c r="P2" s="584"/>
      <c r="Q2" s="584"/>
      <c r="R2" s="584"/>
      <c r="S2" s="584"/>
      <c r="T2" s="584"/>
      <c r="U2" s="584"/>
      <c r="V2" s="584"/>
      <c r="W2" s="584"/>
      <c r="X2" s="584"/>
      <c r="Y2" s="584"/>
      <c r="Z2" s="584"/>
      <c r="AA2" s="584"/>
      <c r="AB2" s="584"/>
      <c r="AC2" s="584"/>
      <c r="AD2" s="584"/>
      <c r="AE2" s="584"/>
      <c r="AF2" s="584"/>
      <c r="AG2" s="584"/>
      <c r="AH2" s="584"/>
      <c r="AI2" s="584"/>
      <c r="AJ2" s="584"/>
      <c r="AK2" s="155"/>
      <c r="AL2" s="155"/>
      <c r="AM2" s="155"/>
      <c r="AN2" s="155"/>
      <c r="AO2" s="155"/>
      <c r="AP2" s="155"/>
      <c r="AQ2" s="155"/>
      <c r="AR2" s="155"/>
    </row>
    <row r="3" spans="1:48" ht="20.100000000000001" customHeight="1">
      <c r="A3" s="909" t="s">
        <v>162</v>
      </c>
      <c r="B3" s="909"/>
      <c r="C3" s="910"/>
      <c r="D3" s="910"/>
      <c r="E3" s="910"/>
      <c r="F3" s="910"/>
      <c r="G3" s="910"/>
      <c r="H3" s="558"/>
      <c r="I3" s="558"/>
      <c r="AI3" s="898" t="s">
        <v>93</v>
      </c>
      <c r="AJ3" s="899"/>
      <c r="AK3" s="899"/>
      <c r="AL3" s="899"/>
      <c r="AM3" s="899"/>
      <c r="AN3" s="899"/>
      <c r="AO3" s="899"/>
      <c r="AP3" s="899"/>
      <c r="AQ3" s="899"/>
      <c r="AR3" s="899"/>
    </row>
    <row r="4" spans="1:48" ht="20.100000000000001" customHeight="1">
      <c r="A4" s="58"/>
      <c r="B4" s="58"/>
    </row>
    <row r="5" spans="1:48" ht="20.100000000000001" customHeight="1">
      <c r="A5" s="934" t="s">
        <v>58</v>
      </c>
      <c r="B5" s="934"/>
      <c r="C5" s="934"/>
      <c r="D5" s="934"/>
      <c r="E5" s="934"/>
      <c r="F5" s="934"/>
      <c r="G5" s="934"/>
      <c r="H5" s="934"/>
      <c r="I5" s="934"/>
      <c r="J5" s="934"/>
      <c r="K5" s="934"/>
      <c r="L5" s="934"/>
      <c r="M5" s="934"/>
      <c r="N5" s="934"/>
      <c r="O5" s="934"/>
      <c r="P5" s="934"/>
      <c r="Q5" s="934"/>
      <c r="R5" s="934"/>
      <c r="S5" s="934"/>
      <c r="T5" s="934"/>
      <c r="U5" s="934"/>
      <c r="V5" s="934"/>
      <c r="W5" s="934"/>
      <c r="X5" s="934"/>
      <c r="Y5" s="934"/>
      <c r="Z5" s="934"/>
      <c r="AA5" s="934"/>
      <c r="AB5" s="934"/>
      <c r="AC5" s="934"/>
      <c r="AD5" s="934"/>
      <c r="AE5" s="934"/>
      <c r="AF5" s="934"/>
      <c r="AG5" s="934"/>
      <c r="AH5" s="934"/>
      <c r="AI5" s="934"/>
      <c r="AJ5" s="934"/>
      <c r="AK5" s="934"/>
      <c r="AL5" s="934"/>
      <c r="AM5" s="934"/>
      <c r="AN5" s="934"/>
      <c r="AO5" s="934"/>
      <c r="AP5" s="934"/>
      <c r="AQ5" s="934"/>
      <c r="AR5" s="934"/>
    </row>
    <row r="6" spans="1:48" ht="20.100000000000001" customHeight="1">
      <c r="A6" s="900" t="s">
        <v>59</v>
      </c>
      <c r="B6" s="901"/>
      <c r="C6" s="901"/>
      <c r="D6" s="901"/>
      <c r="E6" s="901"/>
      <c r="F6" s="901"/>
      <c r="G6" s="901"/>
      <c r="H6" s="901"/>
      <c r="I6" s="901"/>
      <c r="J6" s="901"/>
      <c r="K6" s="901"/>
      <c r="L6" s="901"/>
      <c r="M6" s="901"/>
      <c r="N6" s="902" t="str">
        <f>IF('　入力シート'!C6="","",'　入力シート'!C6)</f>
        <v/>
      </c>
      <c r="O6" s="902"/>
      <c r="P6" s="902"/>
      <c r="Q6" s="902"/>
      <c r="R6" s="902"/>
      <c r="S6" s="902"/>
      <c r="T6" s="902"/>
      <c r="U6" s="902"/>
      <c r="V6" s="902"/>
      <c r="W6" s="902"/>
      <c r="X6" s="902"/>
      <c r="Y6" s="902"/>
      <c r="Z6" s="902"/>
      <c r="AA6" s="902"/>
      <c r="AB6" s="902"/>
      <c r="AC6" s="902"/>
      <c r="AD6" s="902"/>
      <c r="AE6" s="902"/>
      <c r="AF6" s="902"/>
      <c r="AG6" s="902"/>
      <c r="AH6" s="902"/>
      <c r="AI6" s="902"/>
      <c r="AJ6" s="902"/>
      <c r="AK6" s="902"/>
      <c r="AL6" s="902"/>
      <c r="AM6" s="902"/>
      <c r="AN6" s="902"/>
      <c r="AO6" s="902"/>
      <c r="AP6" s="902"/>
      <c r="AQ6" s="902"/>
      <c r="AR6" s="902"/>
    </row>
    <row r="7" spans="1:48" ht="20.100000000000001" customHeight="1">
      <c r="A7" s="900" t="s">
        <v>60</v>
      </c>
      <c r="B7" s="901"/>
      <c r="C7" s="901"/>
      <c r="D7" s="901"/>
      <c r="E7" s="901"/>
      <c r="F7" s="901"/>
      <c r="G7" s="901"/>
      <c r="H7" s="901"/>
      <c r="I7" s="901"/>
      <c r="J7" s="901"/>
      <c r="K7" s="901"/>
      <c r="L7" s="901"/>
      <c r="M7" s="901"/>
      <c r="N7" s="902" t="str">
        <f>IF('　入力シート'!C8="","",'　入力シート'!C8)</f>
        <v/>
      </c>
      <c r="O7" s="902"/>
      <c r="P7" s="902"/>
      <c r="Q7" s="902"/>
      <c r="R7" s="902"/>
      <c r="S7" s="902"/>
      <c r="T7" s="902"/>
      <c r="U7" s="902"/>
      <c r="V7" s="902"/>
      <c r="W7" s="902"/>
      <c r="X7" s="902"/>
      <c r="Y7" s="902"/>
      <c r="Z7" s="902"/>
      <c r="AA7" s="902"/>
      <c r="AB7" s="902"/>
      <c r="AC7" s="902"/>
      <c r="AD7" s="902"/>
      <c r="AE7" s="902"/>
      <c r="AF7" s="902"/>
      <c r="AG7" s="902"/>
      <c r="AH7" s="902"/>
      <c r="AI7" s="902"/>
      <c r="AJ7" s="902"/>
      <c r="AK7" s="902"/>
      <c r="AL7" s="902"/>
      <c r="AM7" s="902"/>
      <c r="AN7" s="902"/>
      <c r="AO7" s="902"/>
      <c r="AP7" s="902"/>
      <c r="AQ7" s="902"/>
      <c r="AR7" s="902"/>
    </row>
    <row r="8" spans="1:48" ht="20.100000000000001" customHeight="1">
      <c r="A8" s="900" t="s">
        <v>61</v>
      </c>
      <c r="B8" s="901"/>
      <c r="C8" s="901"/>
      <c r="D8" s="901"/>
      <c r="E8" s="901"/>
      <c r="F8" s="901"/>
      <c r="G8" s="901"/>
      <c r="H8" s="901"/>
      <c r="I8" s="901"/>
      <c r="J8" s="901"/>
      <c r="K8" s="901"/>
      <c r="L8" s="901"/>
      <c r="M8" s="901"/>
      <c r="N8" s="903"/>
      <c r="O8" s="903"/>
      <c r="P8" s="903"/>
      <c r="Q8" s="903"/>
      <c r="R8" s="903"/>
      <c r="S8" s="903"/>
      <c r="T8" s="903"/>
      <c r="U8" s="903"/>
      <c r="V8" s="903"/>
      <c r="W8" s="903"/>
      <c r="X8" s="903"/>
      <c r="Y8" s="903"/>
      <c r="Z8" s="903"/>
      <c r="AA8" s="903"/>
      <c r="AB8" s="903"/>
      <c r="AC8" s="903"/>
      <c r="AD8" s="903"/>
      <c r="AE8" s="903"/>
      <c r="AF8" s="903"/>
      <c r="AG8" s="903"/>
      <c r="AH8" s="903"/>
      <c r="AI8" s="903"/>
      <c r="AJ8" s="903"/>
      <c r="AK8" s="903"/>
      <c r="AL8" s="903"/>
      <c r="AM8" s="903"/>
      <c r="AN8" s="903"/>
      <c r="AO8" s="903"/>
      <c r="AP8" s="903"/>
      <c r="AQ8" s="903"/>
      <c r="AR8" s="903"/>
    </row>
    <row r="9" spans="1:48" ht="20.100000000000001" customHeight="1">
      <c r="A9" s="904" t="s">
        <v>62</v>
      </c>
      <c r="B9" s="904"/>
      <c r="C9" s="904"/>
      <c r="D9" s="904"/>
      <c r="E9" s="904"/>
      <c r="F9" s="904"/>
      <c r="G9" s="904"/>
      <c r="H9" s="904"/>
      <c r="I9" s="904"/>
      <c r="J9" s="904"/>
      <c r="K9" s="904"/>
      <c r="L9" s="904"/>
      <c r="M9" s="904"/>
      <c r="N9" s="904"/>
      <c r="O9" s="904"/>
      <c r="P9" s="904"/>
      <c r="Q9" s="904"/>
      <c r="R9" s="904"/>
      <c r="S9" s="904"/>
      <c r="T9" s="904"/>
      <c r="U9" s="904"/>
      <c r="V9" s="904"/>
      <c r="W9" s="904"/>
      <c r="X9" s="904"/>
      <c r="Y9" s="904"/>
      <c r="Z9" s="904"/>
      <c r="AA9" s="904"/>
      <c r="AB9" s="904"/>
      <c r="AC9" s="904"/>
      <c r="AD9" s="904"/>
      <c r="AE9" s="904"/>
      <c r="AF9" s="904"/>
      <c r="AG9" s="904"/>
      <c r="AH9" s="904"/>
      <c r="AI9" s="904"/>
      <c r="AJ9" s="904"/>
      <c r="AK9" s="904"/>
      <c r="AL9" s="904"/>
      <c r="AM9" s="904"/>
      <c r="AN9" s="904"/>
      <c r="AO9" s="904"/>
      <c r="AP9" s="904"/>
      <c r="AQ9" s="904"/>
      <c r="AR9" s="904"/>
    </row>
    <row r="10" spans="1:48" ht="20.100000000000001" customHeight="1">
      <c r="A10" s="905" t="s">
        <v>63</v>
      </c>
      <c r="B10" s="928"/>
      <c r="C10" s="905" t="s">
        <v>4</v>
      </c>
      <c r="D10" s="850"/>
      <c r="E10" s="850"/>
      <c r="F10" s="850"/>
      <c r="G10" s="850"/>
      <c r="H10" s="850"/>
      <c r="I10" s="850"/>
      <c r="J10" s="850"/>
      <c r="K10" s="905" t="s">
        <v>109</v>
      </c>
      <c r="L10" s="749"/>
      <c r="M10" s="905" t="s">
        <v>64</v>
      </c>
      <c r="N10" s="931"/>
      <c r="O10" s="931"/>
      <c r="P10" s="931"/>
      <c r="Q10" s="931"/>
      <c r="R10" s="931"/>
      <c r="S10" s="931"/>
      <c r="T10" s="931"/>
      <c r="U10" s="928"/>
      <c r="V10" s="932" t="s">
        <v>20</v>
      </c>
      <c r="W10" s="932"/>
      <c r="X10" s="932"/>
      <c r="Y10" s="932"/>
      <c r="Z10" s="932"/>
      <c r="AA10" s="932"/>
      <c r="AB10" s="932"/>
      <c r="AC10" s="932"/>
      <c r="AD10" s="932"/>
      <c r="AE10" s="911" t="s">
        <v>7</v>
      </c>
      <c r="AF10" s="912"/>
      <c r="AG10" s="912"/>
      <c r="AH10" s="912"/>
      <c r="AI10" s="912"/>
      <c r="AJ10" s="912"/>
      <c r="AK10" s="912"/>
      <c r="AL10" s="912"/>
      <c r="AM10" s="912"/>
      <c r="AN10" s="912"/>
      <c r="AO10" s="912"/>
      <c r="AP10" s="912"/>
      <c r="AQ10" s="912"/>
      <c r="AR10" s="913"/>
    </row>
    <row r="11" spans="1:48" ht="20.100000000000001" customHeight="1">
      <c r="A11" s="929"/>
      <c r="B11" s="926"/>
      <c r="C11" s="906"/>
      <c r="D11" s="556"/>
      <c r="E11" s="556"/>
      <c r="F11" s="556"/>
      <c r="G11" s="556"/>
      <c r="H11" s="556"/>
      <c r="I11" s="556"/>
      <c r="J11" s="556"/>
      <c r="K11" s="906"/>
      <c r="L11" s="908"/>
      <c r="M11" s="929"/>
      <c r="N11" s="921"/>
      <c r="O11" s="921"/>
      <c r="P11" s="921"/>
      <c r="Q11" s="921"/>
      <c r="R11" s="921"/>
      <c r="S11" s="921"/>
      <c r="T11" s="921"/>
      <c r="U11" s="926"/>
      <c r="V11" s="933"/>
      <c r="W11" s="933"/>
      <c r="X11" s="933"/>
      <c r="Y11" s="933"/>
      <c r="Z11" s="933"/>
      <c r="AA11" s="933"/>
      <c r="AB11" s="933"/>
      <c r="AC11" s="933"/>
      <c r="AD11" s="933"/>
      <c r="AE11" s="914"/>
      <c r="AF11" s="915"/>
      <c r="AG11" s="915"/>
      <c r="AH11" s="915"/>
      <c r="AI11" s="915"/>
      <c r="AJ11" s="915"/>
      <c r="AK11" s="915"/>
      <c r="AL11" s="915"/>
      <c r="AM11" s="915"/>
      <c r="AN11" s="915"/>
      <c r="AO11" s="915"/>
      <c r="AP11" s="915"/>
      <c r="AQ11" s="915"/>
      <c r="AR11" s="916"/>
    </row>
    <row r="12" spans="1:48" ht="20.100000000000001" customHeight="1">
      <c r="A12" s="929"/>
      <c r="B12" s="926"/>
      <c r="C12" s="906"/>
      <c r="D12" s="556"/>
      <c r="E12" s="556"/>
      <c r="F12" s="556"/>
      <c r="G12" s="556"/>
      <c r="H12" s="556"/>
      <c r="I12" s="556"/>
      <c r="J12" s="556"/>
      <c r="K12" s="906"/>
      <c r="L12" s="908"/>
      <c r="M12" s="929"/>
      <c r="N12" s="921"/>
      <c r="O12" s="921"/>
      <c r="P12" s="921"/>
      <c r="Q12" s="921"/>
      <c r="R12" s="921"/>
      <c r="S12" s="921"/>
      <c r="T12" s="921"/>
      <c r="U12" s="926"/>
      <c r="V12" s="914" t="s">
        <v>65</v>
      </c>
      <c r="W12" s="915"/>
      <c r="X12" s="915"/>
      <c r="Y12" s="920" t="s">
        <v>66</v>
      </c>
      <c r="Z12" s="921"/>
      <c r="AA12" s="922"/>
      <c r="AB12" s="921" t="s">
        <v>67</v>
      </c>
      <c r="AC12" s="921"/>
      <c r="AD12" s="926"/>
      <c r="AE12" s="914"/>
      <c r="AF12" s="915"/>
      <c r="AG12" s="915"/>
      <c r="AH12" s="915"/>
      <c r="AI12" s="915"/>
      <c r="AJ12" s="915"/>
      <c r="AK12" s="915"/>
      <c r="AL12" s="915"/>
      <c r="AM12" s="915"/>
      <c r="AN12" s="915"/>
      <c r="AO12" s="915"/>
      <c r="AP12" s="915"/>
      <c r="AQ12" s="915"/>
      <c r="AR12" s="916"/>
    </row>
    <row r="13" spans="1:48" ht="20.100000000000001" customHeight="1">
      <c r="A13" s="930"/>
      <c r="B13" s="927"/>
      <c r="C13" s="750"/>
      <c r="D13" s="907"/>
      <c r="E13" s="907"/>
      <c r="F13" s="907"/>
      <c r="G13" s="907"/>
      <c r="H13" s="907"/>
      <c r="I13" s="907"/>
      <c r="J13" s="907"/>
      <c r="K13" s="750"/>
      <c r="L13" s="751"/>
      <c r="M13" s="930"/>
      <c r="N13" s="924"/>
      <c r="O13" s="924"/>
      <c r="P13" s="924"/>
      <c r="Q13" s="924"/>
      <c r="R13" s="924"/>
      <c r="S13" s="924"/>
      <c r="T13" s="924"/>
      <c r="U13" s="927"/>
      <c r="V13" s="917"/>
      <c r="W13" s="918"/>
      <c r="X13" s="918"/>
      <c r="Y13" s="923"/>
      <c r="Z13" s="924"/>
      <c r="AA13" s="925"/>
      <c r="AB13" s="924" t="s">
        <v>68</v>
      </c>
      <c r="AC13" s="924"/>
      <c r="AD13" s="927"/>
      <c r="AE13" s="917"/>
      <c r="AF13" s="918"/>
      <c r="AG13" s="918"/>
      <c r="AH13" s="918"/>
      <c r="AI13" s="918"/>
      <c r="AJ13" s="918"/>
      <c r="AK13" s="918"/>
      <c r="AL13" s="918"/>
      <c r="AM13" s="918"/>
      <c r="AN13" s="918"/>
      <c r="AO13" s="918"/>
      <c r="AP13" s="918"/>
      <c r="AQ13" s="918"/>
      <c r="AR13" s="919"/>
      <c r="AT13" s="65" t="s">
        <v>8</v>
      </c>
      <c r="AU13" s="65"/>
      <c r="AV13" s="65"/>
    </row>
    <row r="14" spans="1:48" ht="20.100000000000001" customHeight="1">
      <c r="A14" s="933">
        <v>1</v>
      </c>
      <c r="B14" s="933"/>
      <c r="C14" s="944"/>
      <c r="D14" s="952"/>
      <c r="E14" s="952"/>
      <c r="F14" s="952"/>
      <c r="G14" s="952"/>
      <c r="H14" s="952"/>
      <c r="I14" s="952"/>
      <c r="J14" s="952"/>
      <c r="K14" s="944"/>
      <c r="L14" s="954"/>
      <c r="M14" s="944"/>
      <c r="N14" s="945"/>
      <c r="O14" s="945"/>
      <c r="P14" s="945"/>
      <c r="Q14" s="945"/>
      <c r="R14" s="945"/>
      <c r="S14" s="945"/>
      <c r="T14" s="945"/>
      <c r="U14" s="946"/>
      <c r="V14" s="947"/>
      <c r="W14" s="933"/>
      <c r="X14" s="948"/>
      <c r="Y14" s="949"/>
      <c r="Z14" s="933"/>
      <c r="AA14" s="950"/>
      <c r="AB14" s="947"/>
      <c r="AC14" s="933"/>
      <c r="AD14" s="933"/>
      <c r="AE14" s="935"/>
      <c r="AF14" s="935"/>
      <c r="AG14" s="935"/>
      <c r="AH14" s="935"/>
      <c r="AI14" s="935"/>
      <c r="AJ14" s="935"/>
      <c r="AK14" s="935"/>
      <c r="AL14" s="935"/>
      <c r="AM14" s="935"/>
      <c r="AN14" s="935"/>
      <c r="AO14" s="935"/>
      <c r="AP14" s="935"/>
      <c r="AQ14" s="935"/>
      <c r="AR14" s="935"/>
      <c r="AT14" s="65" t="s">
        <v>110</v>
      </c>
      <c r="AU14" s="65"/>
      <c r="AV14" s="65" t="s">
        <v>109</v>
      </c>
    </row>
    <row r="15" spans="1:48" ht="20.100000000000001" customHeight="1">
      <c r="A15" s="936">
        <v>2</v>
      </c>
      <c r="B15" s="936"/>
      <c r="C15" s="937"/>
      <c r="D15" s="953"/>
      <c r="E15" s="953"/>
      <c r="F15" s="953"/>
      <c r="G15" s="953"/>
      <c r="H15" s="953"/>
      <c r="I15" s="953"/>
      <c r="J15" s="953"/>
      <c r="K15" s="937"/>
      <c r="L15" s="955"/>
      <c r="M15" s="937"/>
      <c r="N15" s="938"/>
      <c r="O15" s="938"/>
      <c r="P15" s="938"/>
      <c r="Q15" s="938"/>
      <c r="R15" s="938"/>
      <c r="S15" s="938"/>
      <c r="T15" s="938"/>
      <c r="U15" s="939"/>
      <c r="V15" s="940"/>
      <c r="W15" s="936"/>
      <c r="X15" s="941"/>
      <c r="Y15" s="942"/>
      <c r="Z15" s="936"/>
      <c r="AA15" s="943"/>
      <c r="AB15" s="940"/>
      <c r="AC15" s="936"/>
      <c r="AD15" s="936"/>
      <c r="AE15" s="951"/>
      <c r="AF15" s="951"/>
      <c r="AG15" s="951"/>
      <c r="AH15" s="951"/>
      <c r="AI15" s="951"/>
      <c r="AJ15" s="951"/>
      <c r="AK15" s="951"/>
      <c r="AL15" s="951"/>
      <c r="AM15" s="951"/>
      <c r="AN15" s="951"/>
      <c r="AO15" s="951"/>
      <c r="AP15" s="951"/>
      <c r="AQ15" s="951"/>
      <c r="AR15" s="951"/>
      <c r="AT15" s="65" t="s">
        <v>70</v>
      </c>
      <c r="AU15" s="65"/>
      <c r="AV15" s="65" t="s">
        <v>111</v>
      </c>
    </row>
    <row r="16" spans="1:48" ht="20.100000000000001" customHeight="1">
      <c r="A16" s="936">
        <v>3</v>
      </c>
      <c r="B16" s="936"/>
      <c r="C16" s="937"/>
      <c r="D16" s="953"/>
      <c r="E16" s="953"/>
      <c r="F16" s="953"/>
      <c r="G16" s="953"/>
      <c r="H16" s="953"/>
      <c r="I16" s="953"/>
      <c r="J16" s="953"/>
      <c r="K16" s="937"/>
      <c r="L16" s="955"/>
      <c r="M16" s="937"/>
      <c r="N16" s="938"/>
      <c r="O16" s="938"/>
      <c r="P16" s="938"/>
      <c r="Q16" s="938"/>
      <c r="R16" s="938"/>
      <c r="S16" s="938"/>
      <c r="T16" s="938"/>
      <c r="U16" s="939"/>
      <c r="V16" s="940"/>
      <c r="W16" s="936"/>
      <c r="X16" s="941"/>
      <c r="Y16" s="942"/>
      <c r="Z16" s="936"/>
      <c r="AA16" s="943"/>
      <c r="AB16" s="940"/>
      <c r="AC16" s="936"/>
      <c r="AD16" s="936"/>
      <c r="AE16" s="951"/>
      <c r="AF16" s="951"/>
      <c r="AG16" s="951"/>
      <c r="AH16" s="951"/>
      <c r="AI16" s="951"/>
      <c r="AJ16" s="951"/>
      <c r="AK16" s="951"/>
      <c r="AL16" s="951"/>
      <c r="AM16" s="951"/>
      <c r="AN16" s="951"/>
      <c r="AO16" s="951"/>
      <c r="AP16" s="951"/>
      <c r="AQ16" s="951"/>
      <c r="AR16" s="951"/>
      <c r="AT16" s="65"/>
      <c r="AU16" s="65"/>
      <c r="AV16" s="65" t="s">
        <v>112</v>
      </c>
    </row>
    <row r="17" spans="1:48" ht="20.100000000000001" customHeight="1">
      <c r="A17" s="941">
        <v>4</v>
      </c>
      <c r="B17" s="940"/>
      <c r="C17" s="937"/>
      <c r="D17" s="953"/>
      <c r="E17" s="953"/>
      <c r="F17" s="953"/>
      <c r="G17" s="953"/>
      <c r="H17" s="953"/>
      <c r="I17" s="953"/>
      <c r="J17" s="953"/>
      <c r="K17" s="937"/>
      <c r="L17" s="955"/>
      <c r="M17" s="937"/>
      <c r="N17" s="938"/>
      <c r="O17" s="938"/>
      <c r="P17" s="938"/>
      <c r="Q17" s="938"/>
      <c r="R17" s="938"/>
      <c r="S17" s="938"/>
      <c r="T17" s="938"/>
      <c r="U17" s="939"/>
      <c r="V17" s="940"/>
      <c r="W17" s="936"/>
      <c r="X17" s="941"/>
      <c r="Y17" s="942"/>
      <c r="Z17" s="936"/>
      <c r="AA17" s="943"/>
      <c r="AB17" s="940"/>
      <c r="AC17" s="936"/>
      <c r="AD17" s="936"/>
      <c r="AE17" s="951"/>
      <c r="AF17" s="951"/>
      <c r="AG17" s="951"/>
      <c r="AH17" s="951"/>
      <c r="AI17" s="951"/>
      <c r="AJ17" s="951"/>
      <c r="AK17" s="951"/>
      <c r="AL17" s="951"/>
      <c r="AM17" s="951"/>
      <c r="AN17" s="951"/>
      <c r="AO17" s="951"/>
      <c r="AP17" s="951"/>
      <c r="AQ17" s="951"/>
      <c r="AR17" s="951"/>
      <c r="AT17" s="65"/>
      <c r="AU17" s="65"/>
      <c r="AV17" s="65"/>
    </row>
    <row r="18" spans="1:48" ht="20.100000000000001" customHeight="1">
      <c r="A18" s="941">
        <v>5</v>
      </c>
      <c r="B18" s="940"/>
      <c r="C18" s="937"/>
      <c r="D18" s="953"/>
      <c r="E18" s="953"/>
      <c r="F18" s="953"/>
      <c r="G18" s="953"/>
      <c r="H18" s="953"/>
      <c r="I18" s="953"/>
      <c r="J18" s="953"/>
      <c r="K18" s="937"/>
      <c r="L18" s="955"/>
      <c r="M18" s="937"/>
      <c r="N18" s="938"/>
      <c r="O18" s="938"/>
      <c r="P18" s="938"/>
      <c r="Q18" s="938"/>
      <c r="R18" s="938"/>
      <c r="S18" s="938"/>
      <c r="T18" s="938"/>
      <c r="U18" s="939"/>
      <c r="V18" s="940"/>
      <c r="W18" s="936"/>
      <c r="X18" s="941"/>
      <c r="Y18" s="942"/>
      <c r="Z18" s="936"/>
      <c r="AA18" s="943"/>
      <c r="AB18" s="940"/>
      <c r="AC18" s="936"/>
      <c r="AD18" s="936"/>
      <c r="AE18" s="951"/>
      <c r="AF18" s="951"/>
      <c r="AG18" s="951"/>
      <c r="AH18" s="951"/>
      <c r="AI18" s="951"/>
      <c r="AJ18" s="951"/>
      <c r="AK18" s="951"/>
      <c r="AL18" s="951"/>
      <c r="AM18" s="951"/>
      <c r="AN18" s="951"/>
      <c r="AO18" s="951"/>
      <c r="AP18" s="951"/>
      <c r="AQ18" s="951"/>
      <c r="AR18" s="951"/>
      <c r="AT18" s="65"/>
      <c r="AU18" s="65"/>
      <c r="AV18" s="65"/>
    </row>
    <row r="19" spans="1:48" ht="20.100000000000001" customHeight="1">
      <c r="A19" s="941">
        <v>6</v>
      </c>
      <c r="B19" s="940"/>
      <c r="C19" s="937"/>
      <c r="D19" s="953"/>
      <c r="E19" s="953"/>
      <c r="F19" s="953"/>
      <c r="G19" s="953"/>
      <c r="H19" s="953"/>
      <c r="I19" s="953"/>
      <c r="J19" s="953"/>
      <c r="K19" s="937"/>
      <c r="L19" s="955"/>
      <c r="M19" s="937"/>
      <c r="N19" s="938"/>
      <c r="O19" s="938"/>
      <c r="P19" s="938"/>
      <c r="Q19" s="938"/>
      <c r="R19" s="938"/>
      <c r="S19" s="938"/>
      <c r="T19" s="938"/>
      <c r="U19" s="939"/>
      <c r="V19" s="940"/>
      <c r="W19" s="936"/>
      <c r="X19" s="941"/>
      <c r="Y19" s="942"/>
      <c r="Z19" s="936"/>
      <c r="AA19" s="943"/>
      <c r="AB19" s="940"/>
      <c r="AC19" s="936"/>
      <c r="AD19" s="936"/>
      <c r="AE19" s="951"/>
      <c r="AF19" s="951"/>
      <c r="AG19" s="951"/>
      <c r="AH19" s="951"/>
      <c r="AI19" s="951"/>
      <c r="AJ19" s="951"/>
      <c r="AK19" s="951"/>
      <c r="AL19" s="951"/>
      <c r="AM19" s="951"/>
      <c r="AN19" s="951"/>
      <c r="AO19" s="951"/>
      <c r="AP19" s="951"/>
      <c r="AQ19" s="951"/>
      <c r="AR19" s="951"/>
    </row>
    <row r="20" spans="1:48" ht="20.100000000000001" customHeight="1">
      <c r="A20" s="941">
        <v>7</v>
      </c>
      <c r="B20" s="940"/>
      <c r="C20" s="937"/>
      <c r="D20" s="953"/>
      <c r="E20" s="953"/>
      <c r="F20" s="953"/>
      <c r="G20" s="953"/>
      <c r="H20" s="953"/>
      <c r="I20" s="953"/>
      <c r="J20" s="953"/>
      <c r="K20" s="937"/>
      <c r="L20" s="955"/>
      <c r="M20" s="937"/>
      <c r="N20" s="938"/>
      <c r="O20" s="938"/>
      <c r="P20" s="938"/>
      <c r="Q20" s="938"/>
      <c r="R20" s="938"/>
      <c r="S20" s="938"/>
      <c r="T20" s="938"/>
      <c r="U20" s="939"/>
      <c r="V20" s="940"/>
      <c r="W20" s="936"/>
      <c r="X20" s="941"/>
      <c r="Y20" s="942"/>
      <c r="Z20" s="936"/>
      <c r="AA20" s="943"/>
      <c r="AB20" s="940"/>
      <c r="AC20" s="936"/>
      <c r="AD20" s="936"/>
      <c r="AE20" s="951"/>
      <c r="AF20" s="951"/>
      <c r="AG20" s="951"/>
      <c r="AH20" s="951"/>
      <c r="AI20" s="951"/>
      <c r="AJ20" s="951"/>
      <c r="AK20" s="951"/>
      <c r="AL20" s="951"/>
      <c r="AM20" s="951"/>
      <c r="AN20" s="951"/>
      <c r="AO20" s="951"/>
      <c r="AP20" s="951"/>
      <c r="AQ20" s="951"/>
      <c r="AR20" s="951"/>
    </row>
    <row r="21" spans="1:48" ht="20.100000000000001" customHeight="1">
      <c r="A21" s="941">
        <v>8</v>
      </c>
      <c r="B21" s="940"/>
      <c r="C21" s="937"/>
      <c r="D21" s="953"/>
      <c r="E21" s="953"/>
      <c r="F21" s="953"/>
      <c r="G21" s="953"/>
      <c r="H21" s="953"/>
      <c r="I21" s="953"/>
      <c r="J21" s="953"/>
      <c r="K21" s="937"/>
      <c r="L21" s="955"/>
      <c r="M21" s="937"/>
      <c r="N21" s="938"/>
      <c r="O21" s="938"/>
      <c r="P21" s="938"/>
      <c r="Q21" s="938"/>
      <c r="R21" s="938"/>
      <c r="S21" s="938"/>
      <c r="T21" s="938"/>
      <c r="U21" s="939"/>
      <c r="V21" s="940"/>
      <c r="W21" s="936"/>
      <c r="X21" s="941"/>
      <c r="Y21" s="942"/>
      <c r="Z21" s="936"/>
      <c r="AA21" s="943"/>
      <c r="AB21" s="940"/>
      <c r="AC21" s="936"/>
      <c r="AD21" s="936"/>
      <c r="AE21" s="951"/>
      <c r="AF21" s="951"/>
      <c r="AG21" s="951"/>
      <c r="AH21" s="951"/>
      <c r="AI21" s="951"/>
      <c r="AJ21" s="951"/>
      <c r="AK21" s="951"/>
      <c r="AL21" s="951"/>
      <c r="AM21" s="951"/>
      <c r="AN21" s="951"/>
      <c r="AO21" s="951"/>
      <c r="AP21" s="951"/>
      <c r="AQ21" s="951"/>
      <c r="AR21" s="951"/>
    </row>
    <row r="22" spans="1:48" ht="20.100000000000001" customHeight="1">
      <c r="A22" s="941">
        <v>9</v>
      </c>
      <c r="B22" s="940"/>
      <c r="C22" s="937"/>
      <c r="D22" s="953"/>
      <c r="E22" s="953"/>
      <c r="F22" s="953"/>
      <c r="G22" s="953"/>
      <c r="H22" s="953"/>
      <c r="I22" s="953"/>
      <c r="J22" s="953"/>
      <c r="K22" s="937"/>
      <c r="L22" s="955"/>
      <c r="M22" s="937"/>
      <c r="N22" s="938"/>
      <c r="O22" s="938"/>
      <c r="P22" s="938"/>
      <c r="Q22" s="938"/>
      <c r="R22" s="938"/>
      <c r="S22" s="938"/>
      <c r="T22" s="938"/>
      <c r="U22" s="939"/>
      <c r="V22" s="940"/>
      <c r="W22" s="936"/>
      <c r="X22" s="941"/>
      <c r="Y22" s="942"/>
      <c r="Z22" s="936"/>
      <c r="AA22" s="943"/>
      <c r="AB22" s="940"/>
      <c r="AC22" s="936"/>
      <c r="AD22" s="936"/>
      <c r="AE22" s="951"/>
      <c r="AF22" s="951"/>
      <c r="AG22" s="951"/>
      <c r="AH22" s="951"/>
      <c r="AI22" s="951"/>
      <c r="AJ22" s="951"/>
      <c r="AK22" s="951"/>
      <c r="AL22" s="951"/>
      <c r="AM22" s="951"/>
      <c r="AN22" s="951"/>
      <c r="AO22" s="951"/>
      <c r="AP22" s="951"/>
      <c r="AQ22" s="951"/>
      <c r="AR22" s="951"/>
    </row>
    <row r="23" spans="1:48" ht="20.100000000000001" customHeight="1">
      <c r="A23" s="960">
        <v>10</v>
      </c>
      <c r="B23" s="961"/>
      <c r="C23" s="937"/>
      <c r="D23" s="953"/>
      <c r="E23" s="953"/>
      <c r="F23" s="953"/>
      <c r="G23" s="953"/>
      <c r="H23" s="953"/>
      <c r="I23" s="953"/>
      <c r="J23" s="953"/>
      <c r="K23" s="962"/>
      <c r="L23" s="968"/>
      <c r="M23" s="962"/>
      <c r="N23" s="963"/>
      <c r="O23" s="963"/>
      <c r="P23" s="963"/>
      <c r="Q23" s="963"/>
      <c r="R23" s="963"/>
      <c r="S23" s="963"/>
      <c r="T23" s="963"/>
      <c r="U23" s="964"/>
      <c r="V23" s="961"/>
      <c r="W23" s="965"/>
      <c r="X23" s="960"/>
      <c r="Y23" s="966"/>
      <c r="Z23" s="965"/>
      <c r="AA23" s="967"/>
      <c r="AB23" s="961"/>
      <c r="AC23" s="965"/>
      <c r="AD23" s="965"/>
      <c r="AE23" s="957"/>
      <c r="AF23" s="957"/>
      <c r="AG23" s="957"/>
      <c r="AH23" s="957"/>
      <c r="AI23" s="957"/>
      <c r="AJ23" s="957"/>
      <c r="AK23" s="957"/>
      <c r="AL23" s="957"/>
      <c r="AM23" s="957"/>
      <c r="AN23" s="957"/>
      <c r="AO23" s="957"/>
      <c r="AP23" s="957"/>
      <c r="AQ23" s="957"/>
      <c r="AR23" s="957"/>
    </row>
    <row r="24" spans="1:48" ht="20.100000000000001" customHeight="1">
      <c r="A24" s="958" t="s">
        <v>69</v>
      </c>
      <c r="B24" s="958"/>
      <c r="C24" s="958"/>
      <c r="D24" s="958"/>
      <c r="E24" s="958"/>
      <c r="F24" s="958"/>
      <c r="G24" s="958"/>
      <c r="H24" s="958"/>
      <c r="I24" s="958"/>
      <c r="J24" s="958"/>
      <c r="K24" s="958"/>
      <c r="L24" s="958"/>
      <c r="M24" s="958"/>
      <c r="N24" s="958"/>
      <c r="O24" s="958"/>
      <c r="P24" s="958"/>
      <c r="Q24" s="958"/>
      <c r="R24" s="958"/>
      <c r="S24" s="958"/>
      <c r="T24" s="958"/>
      <c r="U24" s="958"/>
      <c r="V24" s="958"/>
      <c r="W24" s="958"/>
      <c r="X24" s="958"/>
      <c r="Y24" s="958"/>
      <c r="Z24" s="958"/>
      <c r="AA24" s="958"/>
      <c r="AB24" s="958"/>
      <c r="AC24" s="958"/>
      <c r="AD24" s="958"/>
      <c r="AE24" s="958"/>
      <c r="AF24" s="958"/>
      <c r="AG24" s="958"/>
      <c r="AH24" s="958"/>
      <c r="AI24" s="958"/>
      <c r="AJ24" s="958"/>
      <c r="AK24" s="958"/>
      <c r="AL24" s="958"/>
      <c r="AM24" s="958"/>
      <c r="AN24" s="958"/>
      <c r="AO24" s="958"/>
      <c r="AP24" s="958"/>
      <c r="AQ24" s="958"/>
      <c r="AR24" s="958"/>
    </row>
    <row r="25" spans="1:48" ht="20.100000000000001" customHeight="1">
      <c r="A25" s="959" t="s">
        <v>239</v>
      </c>
      <c r="B25" s="959"/>
      <c r="C25" s="959"/>
      <c r="D25" s="959"/>
      <c r="E25" s="959"/>
      <c r="F25" s="959"/>
      <c r="G25" s="959"/>
      <c r="H25" s="959"/>
      <c r="I25" s="959"/>
      <c r="J25" s="959"/>
      <c r="K25" s="959"/>
      <c r="L25" s="959"/>
      <c r="M25" s="959"/>
      <c r="N25" s="959"/>
      <c r="O25" s="959"/>
      <c r="P25" s="959"/>
      <c r="Q25" s="959"/>
      <c r="R25" s="959"/>
      <c r="S25" s="959"/>
      <c r="T25" s="959"/>
      <c r="U25" s="959"/>
      <c r="V25" s="959"/>
      <c r="W25" s="959"/>
      <c r="X25" s="959"/>
      <c r="Y25" s="959"/>
      <c r="Z25" s="959"/>
      <c r="AA25" s="959"/>
      <c r="AB25" s="959"/>
      <c r="AC25" s="959"/>
      <c r="AD25" s="959"/>
      <c r="AE25" s="959"/>
      <c r="AF25" s="959"/>
      <c r="AG25" s="959"/>
      <c r="AH25" s="959"/>
      <c r="AI25" s="959"/>
      <c r="AJ25" s="959"/>
      <c r="AK25" s="959"/>
      <c r="AL25" s="959"/>
      <c r="AM25" s="959"/>
      <c r="AN25" s="959"/>
      <c r="AO25" s="959"/>
      <c r="AP25" s="959"/>
      <c r="AQ25" s="959"/>
      <c r="AR25" s="959"/>
    </row>
    <row r="26" spans="1:48" ht="20.100000000000001" customHeight="1"/>
  </sheetData>
  <mergeCells count="103">
    <mergeCell ref="I1:AJ2"/>
    <mergeCell ref="AB22:AD22"/>
    <mergeCell ref="AE23:AR23"/>
    <mergeCell ref="A24:AR24"/>
    <mergeCell ref="A25:AR25"/>
    <mergeCell ref="AE22:AR22"/>
    <mergeCell ref="A23:B23"/>
    <mergeCell ref="M23:U23"/>
    <mergeCell ref="V23:X23"/>
    <mergeCell ref="Y23:AA23"/>
    <mergeCell ref="AB23:AD23"/>
    <mergeCell ref="A22:B22"/>
    <mergeCell ref="M22:U22"/>
    <mergeCell ref="V22:X22"/>
    <mergeCell ref="Y22:AA22"/>
    <mergeCell ref="C22:J22"/>
    <mergeCell ref="C23:J23"/>
    <mergeCell ref="K22:L22"/>
    <mergeCell ref="K23:L23"/>
    <mergeCell ref="Y21:AA21"/>
    <mergeCell ref="AB21:AD21"/>
    <mergeCell ref="AE21:AR21"/>
    <mergeCell ref="A20:B20"/>
    <mergeCell ref="M20:U20"/>
    <mergeCell ref="V20:X20"/>
    <mergeCell ref="Y20:AA20"/>
    <mergeCell ref="C20:J20"/>
    <mergeCell ref="C21:J21"/>
    <mergeCell ref="AB20:AD20"/>
    <mergeCell ref="AE20:AR20"/>
    <mergeCell ref="A21:B21"/>
    <mergeCell ref="M21:U21"/>
    <mergeCell ref="V21:X21"/>
    <mergeCell ref="K20:L20"/>
    <mergeCell ref="K21:L21"/>
    <mergeCell ref="AB18:AD18"/>
    <mergeCell ref="AE18:AR18"/>
    <mergeCell ref="A19:B19"/>
    <mergeCell ref="M19:U19"/>
    <mergeCell ref="V19:X19"/>
    <mergeCell ref="Y19:AA19"/>
    <mergeCell ref="AB19:AD19"/>
    <mergeCell ref="AE19:AR19"/>
    <mergeCell ref="A18:B18"/>
    <mergeCell ref="M18:U18"/>
    <mergeCell ref="V18:X18"/>
    <mergeCell ref="Y18:AA18"/>
    <mergeCell ref="C18:J18"/>
    <mergeCell ref="C19:J19"/>
    <mergeCell ref="K18:L18"/>
    <mergeCell ref="K19:L19"/>
    <mergeCell ref="AB16:AD16"/>
    <mergeCell ref="AE16:AR16"/>
    <mergeCell ref="A17:B17"/>
    <mergeCell ref="M17:U17"/>
    <mergeCell ref="V17:X17"/>
    <mergeCell ref="Y17:AA17"/>
    <mergeCell ref="AB17:AD17"/>
    <mergeCell ref="AE17:AR17"/>
    <mergeCell ref="A16:B16"/>
    <mergeCell ref="M16:U16"/>
    <mergeCell ref="V16:X16"/>
    <mergeCell ref="Y16:AA16"/>
    <mergeCell ref="C17:J17"/>
    <mergeCell ref="C16:J16"/>
    <mergeCell ref="K16:L16"/>
    <mergeCell ref="K17:L17"/>
    <mergeCell ref="AE14:AR14"/>
    <mergeCell ref="A15:B15"/>
    <mergeCell ref="M15:U15"/>
    <mergeCell ref="V15:X15"/>
    <mergeCell ref="Y15:AA15"/>
    <mergeCell ref="AB15:AD15"/>
    <mergeCell ref="A14:B14"/>
    <mergeCell ref="M14:U14"/>
    <mergeCell ref="V14:X14"/>
    <mergeCell ref="Y14:AA14"/>
    <mergeCell ref="AB14:AD14"/>
    <mergeCell ref="AE15:AR15"/>
    <mergeCell ref="C14:J14"/>
    <mergeCell ref="C15:J15"/>
    <mergeCell ref="K14:L14"/>
    <mergeCell ref="K15:L15"/>
    <mergeCell ref="AI3:AR3"/>
    <mergeCell ref="A7:M7"/>
    <mergeCell ref="N7:AR7"/>
    <mergeCell ref="A8:M8"/>
    <mergeCell ref="N8:AR8"/>
    <mergeCell ref="A9:AR9"/>
    <mergeCell ref="C10:J13"/>
    <mergeCell ref="K10:L13"/>
    <mergeCell ref="A3:I3"/>
    <mergeCell ref="AE10:AR13"/>
    <mergeCell ref="V12:X13"/>
    <mergeCell ref="Y12:AA13"/>
    <mergeCell ref="AB12:AD12"/>
    <mergeCell ref="AB13:AD13"/>
    <mergeCell ref="A10:B13"/>
    <mergeCell ref="M10:U13"/>
    <mergeCell ref="V10:AD11"/>
    <mergeCell ref="A5:AR5"/>
    <mergeCell ref="A6:M6"/>
    <mergeCell ref="N6:AR6"/>
  </mergeCells>
  <phoneticPr fontId="1"/>
  <conditionalFormatting sqref="C14:C23 M14:AR23 K14:K23">
    <cfRule type="cellIs" dxfId="1108" priority="2" operator="equal">
      <formula>""</formula>
    </cfRule>
  </conditionalFormatting>
  <conditionalFormatting sqref="N8:AR8">
    <cfRule type="cellIs" dxfId="1107" priority="1" operator="equal">
      <formula>""</formula>
    </cfRule>
  </conditionalFormatting>
  <dataValidations count="2">
    <dataValidation type="list" allowBlank="1" showInputMessage="1" showErrorMessage="1" sqref="V14:AD23" xr:uid="{00000000-0002-0000-1E00-000000000000}">
      <formula1>$AT$15:$AT$16</formula1>
    </dataValidation>
    <dataValidation type="list" allowBlank="1" showInputMessage="1" showErrorMessage="1" sqref="K14:L23" xr:uid="{983A7075-1386-4D90-B93D-E1042D042A20}">
      <formula1>$AV$15:$AV$16</formula1>
    </dataValidation>
  </dataValidations>
  <printOptions horizontalCentered="1"/>
  <pageMargins left="0.25" right="0.25" top="0.75" bottom="0.75" header="0.3" footer="0.3"/>
  <pageSetup paperSize="9" scale="82"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6E118C-C14E-43A3-B7C1-3768E4A2BF72}">
  <dimension ref="B1:AS61"/>
  <sheetViews>
    <sheetView topLeftCell="A12" workbookViewId="0">
      <selection activeCell="K9" sqref="K9:L9"/>
    </sheetView>
  </sheetViews>
  <sheetFormatPr defaultRowHeight="18.75"/>
  <cols>
    <col min="1" max="1" width="2.125" customWidth="1"/>
    <col min="2" max="2" width="6" style="416" customWidth="1"/>
    <col min="3" max="3" width="10.5" style="416" customWidth="1"/>
    <col min="4" max="4" width="19.5" style="416" customWidth="1"/>
    <col min="5" max="5" width="13.5" style="416" customWidth="1"/>
    <col min="6" max="6" width="14.75" style="416" customWidth="1"/>
    <col min="7" max="7" width="11.625" customWidth="1"/>
    <col min="8" max="8" width="22.75" customWidth="1"/>
  </cols>
  <sheetData>
    <row r="1" spans="2:45">
      <c r="B1" s="784" t="s">
        <v>426</v>
      </c>
      <c r="C1" s="785"/>
      <c r="D1" s="19"/>
    </row>
    <row r="3" spans="2:45" ht="19.5" thickBot="1">
      <c r="C3" s="468" t="s">
        <v>425</v>
      </c>
      <c r="D3" s="115"/>
      <c r="E3" s="83"/>
      <c r="F3" s="83"/>
    </row>
    <row r="4" spans="2:45" s="423" customFormat="1" ht="30" customHeight="1" thickBot="1">
      <c r="B4" s="799" t="s">
        <v>57</v>
      </c>
      <c r="C4" s="800"/>
      <c r="D4" s="284"/>
      <c r="E4" s="801">
        <f>SUM(E5:E9)</f>
        <v>0</v>
      </c>
      <c r="F4" s="802"/>
      <c r="G4" s="803"/>
      <c r="I4" s="285" t="s">
        <v>131</v>
      </c>
      <c r="J4" s="306"/>
      <c r="K4" s="804" t="s">
        <v>169</v>
      </c>
      <c r="L4" s="805"/>
      <c r="M4" s="804" t="s">
        <v>139</v>
      </c>
      <c r="N4" s="806"/>
      <c r="O4" s="807"/>
      <c r="P4" s="334" t="s">
        <v>364</v>
      </c>
      <c r="R4" s="656" t="s">
        <v>131</v>
      </c>
      <c r="S4" s="349" t="s">
        <v>164</v>
      </c>
      <c r="T4" s="340" t="s">
        <v>375</v>
      </c>
      <c r="U4" s="343">
        <v>10000</v>
      </c>
      <c r="V4" s="68"/>
      <c r="W4" s="68"/>
      <c r="X4" s="422"/>
      <c r="Y4" s="422"/>
      <c r="Z4" s="422"/>
      <c r="AA4" s="422"/>
      <c r="AB4" s="422"/>
      <c r="AC4" s="422"/>
      <c r="AD4" s="422"/>
      <c r="AE4" s="422"/>
      <c r="AF4" s="422"/>
      <c r="AG4" s="68"/>
      <c r="AH4" s="68"/>
      <c r="AI4" s="68"/>
      <c r="AJ4" s="68"/>
      <c r="AK4" s="68"/>
      <c r="AL4" s="68"/>
      <c r="AM4" s="422"/>
      <c r="AN4" s="422"/>
      <c r="AS4" s="422"/>
    </row>
    <row r="5" spans="2:45" s="423" customFormat="1" ht="30" customHeight="1" thickTop="1">
      <c r="B5" s="808" t="s">
        <v>333</v>
      </c>
      <c r="C5" s="753" t="s">
        <v>337</v>
      </c>
      <c r="D5" s="754"/>
      <c r="E5" s="812">
        <f>SUMIFS(E$20:E$63,G$20:G$63,"１年目中")</f>
        <v>0</v>
      </c>
      <c r="F5" s="813"/>
      <c r="G5" s="768"/>
      <c r="I5" s="321" t="s">
        <v>164</v>
      </c>
      <c r="J5" s="322" t="s">
        <v>346</v>
      </c>
      <c r="K5" s="814">
        <f>ROUNDDOWN(SUMIFS($E$20:$E$63,$Z$20:$Z$63,"◎"),1)</f>
        <v>0</v>
      </c>
      <c r="L5" s="815"/>
      <c r="M5" s="763">
        <f>ROUNDDOWN(10000*K5/10,0)</f>
        <v>0</v>
      </c>
      <c r="N5" s="764"/>
      <c r="O5" s="765"/>
      <c r="P5" s="335">
        <f>COUNTIF(Z17:Z60,"◎")</f>
        <v>0</v>
      </c>
      <c r="R5" s="657"/>
      <c r="S5" s="347" t="s">
        <v>165</v>
      </c>
      <c r="T5" s="341">
        <v>20000</v>
      </c>
      <c r="U5" s="344">
        <v>10000</v>
      </c>
      <c r="X5" s="422"/>
      <c r="Y5" s="422"/>
      <c r="Z5" s="422"/>
      <c r="AA5" s="422"/>
      <c r="AB5" s="422"/>
      <c r="AC5" s="422"/>
      <c r="AD5" s="422"/>
      <c r="AE5" s="422"/>
      <c r="AF5" s="422"/>
      <c r="AM5" s="422"/>
      <c r="AN5" s="310"/>
      <c r="AS5" s="422"/>
    </row>
    <row r="6" spans="2:45" s="423" customFormat="1" ht="30" customHeight="1" thickBot="1">
      <c r="B6" s="809"/>
      <c r="C6" s="753" t="s">
        <v>336</v>
      </c>
      <c r="D6" s="754"/>
      <c r="E6" s="766">
        <f>SUMIFS(E$20:E$63,G$20:G$63,"２年目中")</f>
        <v>0</v>
      </c>
      <c r="F6" s="767"/>
      <c r="G6" s="768"/>
      <c r="I6" s="793" t="s">
        <v>165</v>
      </c>
      <c r="J6" s="319" t="s">
        <v>345</v>
      </c>
      <c r="K6" s="771">
        <f>ROUNDDOWN(SUMIFS($E$20:$E$63,$AH$20:$AH$63,"◎新"),1)</f>
        <v>0</v>
      </c>
      <c r="L6" s="795"/>
      <c r="M6" s="773">
        <f>ROUNDDOWN(20000*K6/10,0)</f>
        <v>0</v>
      </c>
      <c r="N6" s="796"/>
      <c r="O6" s="797"/>
      <c r="P6" s="336">
        <f>COUNTIF(AH17:AH60,"◎新")</f>
        <v>0</v>
      </c>
      <c r="R6" s="658"/>
      <c r="S6" s="350" t="s">
        <v>166</v>
      </c>
      <c r="T6" s="345">
        <v>10000</v>
      </c>
      <c r="U6" s="346">
        <v>5000</v>
      </c>
      <c r="X6" s="422"/>
      <c r="Y6" s="422"/>
      <c r="Z6" s="422"/>
      <c r="AA6" s="422"/>
      <c r="AB6" s="422"/>
      <c r="AC6" s="422"/>
      <c r="AD6" s="422"/>
      <c r="AE6" s="422"/>
      <c r="AF6" s="422"/>
      <c r="AM6" s="422"/>
      <c r="AN6" s="324"/>
      <c r="AS6" s="422"/>
    </row>
    <row r="7" spans="2:45" s="423" customFormat="1" ht="30" customHeight="1">
      <c r="B7" s="809"/>
      <c r="C7" s="753" t="s">
        <v>335</v>
      </c>
      <c r="D7" s="754"/>
      <c r="E7" s="766">
        <f>SUMIFS(E$20:E$63,G$20:G$63,"３年目中")</f>
        <v>0</v>
      </c>
      <c r="F7" s="767"/>
      <c r="G7" s="768"/>
      <c r="I7" s="794"/>
      <c r="J7" s="319" t="s">
        <v>346</v>
      </c>
      <c r="K7" s="771">
        <f>ROUNDDOWN(SUMIFS($E$20:$E$63,$AH$20:$AH$63,"◎既存"),1)</f>
        <v>0</v>
      </c>
      <c r="L7" s="798"/>
      <c r="M7" s="773">
        <f>ROUNDDOWN(20000*K7/10,0)</f>
        <v>0</v>
      </c>
      <c r="N7" s="796"/>
      <c r="O7" s="797"/>
      <c r="P7" s="336">
        <f>COUNTIF(AH17:AH60,"◎既存")</f>
        <v>0</v>
      </c>
      <c r="X7" s="422"/>
      <c r="Y7" s="422"/>
      <c r="Z7" s="422"/>
      <c r="AA7" s="422"/>
      <c r="AB7" s="422"/>
      <c r="AC7" s="422"/>
      <c r="AD7" s="422"/>
      <c r="AE7" s="422"/>
      <c r="AF7" s="422"/>
      <c r="AM7" s="422"/>
      <c r="AN7" s="422"/>
      <c r="AS7" s="422"/>
    </row>
    <row r="8" spans="2:45" s="423" customFormat="1" ht="30" customHeight="1">
      <c r="B8" s="810"/>
      <c r="C8" s="753" t="s">
        <v>334</v>
      </c>
      <c r="D8" s="754"/>
      <c r="E8" s="766">
        <f>SUMIFS(E$20:E$63,G$20:G$63,"３年目完")</f>
        <v>0</v>
      </c>
      <c r="F8" s="767"/>
      <c r="G8" s="768"/>
      <c r="I8" s="769" t="s">
        <v>166</v>
      </c>
      <c r="J8" s="320" t="s">
        <v>345</v>
      </c>
      <c r="K8" s="771">
        <f>ROUNDDOWN(SUMIFS($E$20:$E$63,$AN$20:$AN$63,"◎新"),1)</f>
        <v>0</v>
      </c>
      <c r="L8" s="772"/>
      <c r="M8" s="773">
        <f>ROUNDDOWN(10000*K8/10,0)</f>
        <v>0</v>
      </c>
      <c r="N8" s="512"/>
      <c r="O8" s="513"/>
      <c r="P8" s="337">
        <f>COUNTIF(AN17:AN60,"◎新")</f>
        <v>0</v>
      </c>
      <c r="X8" s="422"/>
      <c r="Y8" s="422"/>
      <c r="Z8" s="422"/>
      <c r="AA8" s="422"/>
      <c r="AB8" s="422"/>
      <c r="AC8" s="422"/>
      <c r="AD8" s="422"/>
      <c r="AE8" s="422"/>
      <c r="AF8" s="422"/>
      <c r="AM8" s="422"/>
      <c r="AN8" s="422"/>
      <c r="AS8" s="422"/>
    </row>
    <row r="9" spans="2:45" s="423" customFormat="1" ht="30" customHeight="1" thickBot="1">
      <c r="B9" s="811"/>
      <c r="C9" s="774" t="s">
        <v>338</v>
      </c>
      <c r="D9" s="775"/>
      <c r="E9" s="776">
        <f>SUMIFS(E$20:E$63,G$20:G$63,"対象外")</f>
        <v>0</v>
      </c>
      <c r="F9" s="777"/>
      <c r="G9" s="778"/>
      <c r="I9" s="770"/>
      <c r="J9" s="323" t="s">
        <v>346</v>
      </c>
      <c r="K9" s="779">
        <f>ROUNDDOWN(SUMIFS($E$20:$E$63,$AN$20:$AN$63,"◎既存"),1)</f>
        <v>0</v>
      </c>
      <c r="L9" s="780"/>
      <c r="M9" s="781">
        <f>ROUNDDOWN(10000*K9/10,0)</f>
        <v>0</v>
      </c>
      <c r="N9" s="782"/>
      <c r="O9" s="783"/>
      <c r="P9" s="338">
        <f>COUNTIF(AN17:AN60,"◎既存")</f>
        <v>0</v>
      </c>
      <c r="R9" s="660" t="s">
        <v>259</v>
      </c>
      <c r="S9" s="661"/>
      <c r="T9" s="661"/>
      <c r="U9" s="661"/>
      <c r="V9" s="661"/>
      <c r="W9" s="661"/>
      <c r="X9" s="661"/>
      <c r="Y9" s="661"/>
      <c r="Z9" s="661"/>
      <c r="AA9" s="661"/>
      <c r="AB9" s="661"/>
      <c r="AC9" s="661"/>
      <c r="AD9" s="661"/>
      <c r="AE9" s="661"/>
      <c r="AF9" s="661"/>
      <c r="AG9" s="661"/>
      <c r="AH9" s="661"/>
      <c r="AI9" s="661"/>
      <c r="AJ9" s="661"/>
      <c r="AK9" s="661"/>
      <c r="AL9" s="661"/>
      <c r="AM9" s="661"/>
      <c r="AN9" s="556"/>
      <c r="AS9" s="422"/>
    </row>
    <row r="10" spans="2:45" s="18" customFormat="1" ht="30" customHeight="1" thickTop="1" thickBot="1">
      <c r="B10" s="311"/>
      <c r="C10" s="85"/>
      <c r="D10" s="85"/>
      <c r="E10" s="307"/>
      <c r="F10" s="307"/>
      <c r="G10" s="307"/>
      <c r="I10" s="662" t="s">
        <v>260</v>
      </c>
      <c r="J10" s="663"/>
      <c r="K10" s="664">
        <f>SUM(K5:L9)</f>
        <v>0</v>
      </c>
      <c r="L10" s="665"/>
      <c r="M10" s="755">
        <f>SUM(M5:O9)</f>
        <v>0</v>
      </c>
      <c r="N10" s="756"/>
      <c r="O10" s="757"/>
      <c r="P10" s="339">
        <f>SUM(P5:P9)</f>
        <v>0</v>
      </c>
      <c r="R10" s="758" t="s">
        <v>296</v>
      </c>
      <c r="S10" s="556"/>
      <c r="T10" s="556"/>
      <c r="U10" s="556"/>
      <c r="V10" s="556"/>
      <c r="W10" s="556"/>
      <c r="X10" s="556"/>
      <c r="Y10" s="556"/>
      <c r="Z10" s="556"/>
      <c r="AA10" s="556"/>
      <c r="AB10" s="556"/>
      <c r="AC10" s="556"/>
      <c r="AD10" s="556"/>
      <c r="AE10" s="556"/>
      <c r="AF10" s="556"/>
      <c r="AG10" s="556"/>
      <c r="AH10" s="556"/>
      <c r="AI10" s="556"/>
      <c r="AJ10" s="556"/>
      <c r="AK10" s="556"/>
      <c r="AL10" s="556"/>
      <c r="AM10" s="556"/>
      <c r="AN10" s="556"/>
      <c r="AS10" s="308"/>
    </row>
    <row r="11" spans="2:45" s="18" customFormat="1" ht="30" customHeight="1" thickBot="1">
      <c r="B11" s="311"/>
      <c r="C11" s="85"/>
      <c r="D11" s="85"/>
      <c r="E11" s="307"/>
      <c r="F11" s="307"/>
      <c r="G11" s="307"/>
      <c r="I11" s="759" t="s">
        <v>325</v>
      </c>
      <c r="J11" s="760"/>
      <c r="K11" s="761">
        <f>ROUNDDOWN(SUMIFS($E$20:$E$63,$Z$20:$Z$63,"国",$AG$20:$AG$63,"◎"),1)</f>
        <v>0</v>
      </c>
      <c r="L11" s="762"/>
      <c r="M11" s="763">
        <f>ROUNDDOWN(20000*K11/10,0)</f>
        <v>0</v>
      </c>
      <c r="N11" s="764"/>
      <c r="O11" s="765"/>
      <c r="P11" s="311"/>
      <c r="R11" s="85"/>
      <c r="S11" s="85"/>
      <c r="T11" s="85"/>
      <c r="U11" s="85"/>
      <c r="V11" s="85"/>
      <c r="W11" s="85"/>
      <c r="X11" s="85"/>
      <c r="Y11" s="85"/>
      <c r="Z11" s="85"/>
      <c r="AA11" s="85"/>
      <c r="AB11" s="85"/>
      <c r="AC11" s="85"/>
      <c r="AD11" s="85"/>
      <c r="AE11" s="85"/>
      <c r="AF11" s="85"/>
      <c r="AG11" s="85"/>
      <c r="AH11" s="85"/>
      <c r="AI11" s="85"/>
      <c r="AJ11" s="85"/>
      <c r="AK11" s="85"/>
      <c r="AL11" s="85"/>
      <c r="AM11" s="308"/>
      <c r="AN11" s="308"/>
      <c r="AS11" s="308"/>
    </row>
    <row r="12" spans="2:45">
      <c r="B12" s="311"/>
      <c r="C12" s="85"/>
      <c r="D12" s="85"/>
      <c r="E12" s="307"/>
      <c r="F12" s="467" t="s">
        <v>424</v>
      </c>
      <c r="G12" s="465">
        <v>0.05</v>
      </c>
    </row>
    <row r="14" spans="2:45" ht="30.75" customHeight="1">
      <c r="B14" s="693" t="s">
        <v>56</v>
      </c>
      <c r="C14" s="693" t="s">
        <v>206</v>
      </c>
      <c r="D14" s="696"/>
      <c r="E14" s="972" t="s">
        <v>410</v>
      </c>
      <c r="F14" s="525"/>
      <c r="G14" s="969" t="s">
        <v>423</v>
      </c>
    </row>
    <row r="15" spans="2:45">
      <c r="B15" s="694"/>
      <c r="C15" s="694"/>
      <c r="D15" s="694"/>
      <c r="E15" s="973" t="s">
        <v>409</v>
      </c>
      <c r="F15" s="714" t="s">
        <v>411</v>
      </c>
      <c r="G15" s="970"/>
    </row>
    <row r="16" spans="2:45">
      <c r="B16" s="694"/>
      <c r="C16" s="694"/>
      <c r="D16" s="694"/>
      <c r="E16" s="974"/>
      <c r="F16" s="715"/>
      <c r="G16" s="970"/>
    </row>
    <row r="17" spans="2:7" ht="19.5" thickBot="1">
      <c r="B17" s="695"/>
      <c r="C17" s="695"/>
      <c r="D17" s="695"/>
      <c r="E17" s="975"/>
      <c r="F17" s="716"/>
      <c r="G17" s="971"/>
    </row>
    <row r="18" spans="2:7" ht="19.5" thickTop="1">
      <c r="B18" s="420">
        <v>1</v>
      </c>
      <c r="C18" s="976">
        <f>'様式２号_別添２_ほ場一覧兼補助申請額算定シート '!C20</f>
        <v>0</v>
      </c>
      <c r="D18" s="976"/>
      <c r="E18" s="420">
        <f>'様式２号_別添２_ほ場一覧兼補助申請額算定シート '!E20</f>
        <v>0</v>
      </c>
      <c r="F18" s="454">
        <f>'様式２号_別添２_ほ場一覧兼補助申請額算定シート '!F20</f>
        <v>0</v>
      </c>
      <c r="G18" s="466">
        <f>IF(F18="有機JAS認証書",E18,E18*(1-$G$3))</f>
        <v>0</v>
      </c>
    </row>
    <row r="19" spans="2:7">
      <c r="B19" s="418">
        <v>2</v>
      </c>
      <c r="C19" s="659">
        <f>'様式２号_別添２_ほ場一覧兼補助申請額算定シート '!C21</f>
        <v>0</v>
      </c>
      <c r="D19" s="659"/>
      <c r="E19" s="418">
        <f>'様式２号_別添２_ほ場一覧兼補助申請額算定シート '!E21</f>
        <v>0</v>
      </c>
      <c r="F19" s="454">
        <f>'様式２号_別添２_ほ場一覧兼補助申請額算定シート '!F21</f>
        <v>0</v>
      </c>
      <c r="G19" s="466">
        <f t="shared" ref="G19:G61" si="0">IF(F19="有機JAS認証書",E19,E19*(1-$G$3))</f>
        <v>0</v>
      </c>
    </row>
    <row r="20" spans="2:7">
      <c r="B20" s="418">
        <v>3</v>
      </c>
      <c r="C20" s="659">
        <f>'様式２号_別添２_ほ場一覧兼補助申請額算定シート '!C22</f>
        <v>0</v>
      </c>
      <c r="D20" s="659"/>
      <c r="E20" s="421">
        <f>'様式２号_別添２_ほ場一覧兼補助申請額算定シート '!E22</f>
        <v>0</v>
      </c>
      <c r="F20" s="454">
        <f>'様式２号_別添２_ほ場一覧兼補助申請額算定シート '!F22</f>
        <v>0</v>
      </c>
      <c r="G20" s="466">
        <f t="shared" si="0"/>
        <v>0</v>
      </c>
    </row>
    <row r="21" spans="2:7">
      <c r="B21" s="418">
        <v>4</v>
      </c>
      <c r="C21" s="659">
        <f>'様式２号_別添２_ほ場一覧兼補助申請額算定シート '!C23</f>
        <v>0</v>
      </c>
      <c r="D21" s="659"/>
      <c r="E21" s="421">
        <f>'様式２号_別添２_ほ場一覧兼補助申請額算定シート '!E23</f>
        <v>0</v>
      </c>
      <c r="F21" s="454">
        <f>'様式２号_別添２_ほ場一覧兼補助申請額算定シート '!F23</f>
        <v>0</v>
      </c>
      <c r="G21" s="466">
        <f t="shared" si="0"/>
        <v>0</v>
      </c>
    </row>
    <row r="22" spans="2:7">
      <c r="B22" s="418">
        <v>5</v>
      </c>
      <c r="C22" s="659">
        <f>'様式２号_別添２_ほ場一覧兼補助申請額算定シート '!C24</f>
        <v>0</v>
      </c>
      <c r="D22" s="659"/>
      <c r="E22" s="421">
        <f>'様式２号_別添２_ほ場一覧兼補助申請額算定シート '!E24</f>
        <v>0</v>
      </c>
      <c r="F22" s="454">
        <f>'様式２号_別添２_ほ場一覧兼補助申請額算定シート '!F24</f>
        <v>0</v>
      </c>
      <c r="G22" s="466">
        <f t="shared" si="0"/>
        <v>0</v>
      </c>
    </row>
    <row r="23" spans="2:7">
      <c r="B23" s="418">
        <v>6</v>
      </c>
      <c r="C23" s="659">
        <f>'様式２号_別添２_ほ場一覧兼補助申請額算定シート '!C25</f>
        <v>0</v>
      </c>
      <c r="D23" s="659"/>
      <c r="E23" s="421">
        <f>'様式２号_別添２_ほ場一覧兼補助申請額算定シート '!E25</f>
        <v>0</v>
      </c>
      <c r="F23" s="454">
        <f>'様式２号_別添２_ほ場一覧兼補助申請額算定シート '!F25</f>
        <v>0</v>
      </c>
      <c r="G23" s="466">
        <f t="shared" si="0"/>
        <v>0</v>
      </c>
    </row>
    <row r="24" spans="2:7">
      <c r="B24" s="418">
        <v>7</v>
      </c>
      <c r="C24" s="659">
        <f>'様式２号_別添２_ほ場一覧兼補助申請額算定シート '!C26</f>
        <v>0</v>
      </c>
      <c r="D24" s="659"/>
      <c r="E24" s="421">
        <f>'様式２号_別添２_ほ場一覧兼補助申請額算定シート '!E26</f>
        <v>0</v>
      </c>
      <c r="F24" s="454">
        <f>'様式２号_別添２_ほ場一覧兼補助申請額算定シート '!F26</f>
        <v>0</v>
      </c>
      <c r="G24" s="466">
        <f t="shared" si="0"/>
        <v>0</v>
      </c>
    </row>
    <row r="25" spans="2:7">
      <c r="B25" s="418">
        <v>8</v>
      </c>
      <c r="C25" s="659">
        <f>'様式２号_別添２_ほ場一覧兼補助申請額算定シート '!C27</f>
        <v>0</v>
      </c>
      <c r="D25" s="659"/>
      <c r="E25" s="421">
        <f>'様式２号_別添２_ほ場一覧兼補助申請額算定シート '!E27</f>
        <v>0</v>
      </c>
      <c r="F25" s="454">
        <f>'様式２号_別添２_ほ場一覧兼補助申請額算定シート '!F27</f>
        <v>0</v>
      </c>
      <c r="G25" s="466">
        <f t="shared" si="0"/>
        <v>0</v>
      </c>
    </row>
    <row r="26" spans="2:7">
      <c r="B26" s="418">
        <v>9</v>
      </c>
      <c r="C26" s="659">
        <f>'様式２号_別添２_ほ場一覧兼補助申請額算定シート '!C28</f>
        <v>0</v>
      </c>
      <c r="D26" s="659"/>
      <c r="E26" s="421">
        <f>'様式２号_別添２_ほ場一覧兼補助申請額算定シート '!E28</f>
        <v>0</v>
      </c>
      <c r="F26" s="454">
        <f>'様式２号_別添２_ほ場一覧兼補助申請額算定シート '!F28</f>
        <v>0</v>
      </c>
      <c r="G26" s="466">
        <f t="shared" si="0"/>
        <v>0</v>
      </c>
    </row>
    <row r="27" spans="2:7">
      <c r="B27" s="418">
        <v>10</v>
      </c>
      <c r="C27" s="659">
        <f>'様式２号_別添２_ほ場一覧兼補助申請額算定シート '!C29</f>
        <v>0</v>
      </c>
      <c r="D27" s="659"/>
      <c r="E27" s="421">
        <f>'様式２号_別添２_ほ場一覧兼補助申請額算定シート '!E29</f>
        <v>0</v>
      </c>
      <c r="F27" s="454">
        <f>'様式２号_別添２_ほ場一覧兼補助申請額算定シート '!F29</f>
        <v>0</v>
      </c>
      <c r="G27" s="466">
        <f t="shared" si="0"/>
        <v>0</v>
      </c>
    </row>
    <row r="28" spans="2:7">
      <c r="B28" s="418">
        <v>11</v>
      </c>
      <c r="C28" s="659">
        <f>'様式２号_別添２_ほ場一覧兼補助申請額算定シート '!C30</f>
        <v>0</v>
      </c>
      <c r="D28" s="659"/>
      <c r="E28" s="421">
        <f>'様式２号_別添２_ほ場一覧兼補助申請額算定シート '!E30</f>
        <v>0</v>
      </c>
      <c r="F28" s="454">
        <f>'様式２号_別添２_ほ場一覧兼補助申請額算定シート '!F30</f>
        <v>0</v>
      </c>
      <c r="G28" s="466">
        <f t="shared" si="0"/>
        <v>0</v>
      </c>
    </row>
    <row r="29" spans="2:7">
      <c r="B29" s="418">
        <v>12</v>
      </c>
      <c r="C29" s="659">
        <f>'様式２号_別添２_ほ場一覧兼補助申請額算定シート '!C31</f>
        <v>0</v>
      </c>
      <c r="D29" s="659"/>
      <c r="E29" s="421">
        <f>'様式２号_別添２_ほ場一覧兼補助申請額算定シート '!E31</f>
        <v>0</v>
      </c>
      <c r="F29" s="454">
        <f>'様式２号_別添２_ほ場一覧兼補助申請額算定シート '!F31</f>
        <v>0</v>
      </c>
      <c r="G29" s="466">
        <f t="shared" si="0"/>
        <v>0</v>
      </c>
    </row>
    <row r="30" spans="2:7">
      <c r="B30" s="418">
        <v>13</v>
      </c>
      <c r="C30" s="659">
        <f>'様式２号_別添２_ほ場一覧兼補助申請額算定シート '!C32</f>
        <v>0</v>
      </c>
      <c r="D30" s="659"/>
      <c r="E30" s="421">
        <f>'様式２号_別添２_ほ場一覧兼補助申請額算定シート '!E32</f>
        <v>0</v>
      </c>
      <c r="F30" s="454">
        <f>'様式２号_別添２_ほ場一覧兼補助申請額算定シート '!F32</f>
        <v>0</v>
      </c>
      <c r="G30" s="466">
        <f t="shared" si="0"/>
        <v>0</v>
      </c>
    </row>
    <row r="31" spans="2:7">
      <c r="B31" s="418">
        <v>14</v>
      </c>
      <c r="C31" s="659">
        <f>'様式２号_別添２_ほ場一覧兼補助申請額算定シート '!C33</f>
        <v>0</v>
      </c>
      <c r="D31" s="659"/>
      <c r="E31" s="421">
        <f>'様式２号_別添２_ほ場一覧兼補助申請額算定シート '!E33</f>
        <v>0</v>
      </c>
      <c r="F31" s="454">
        <f>'様式２号_別添２_ほ場一覧兼補助申請額算定シート '!F33</f>
        <v>0</v>
      </c>
      <c r="G31" s="466">
        <f t="shared" si="0"/>
        <v>0</v>
      </c>
    </row>
    <row r="32" spans="2:7">
      <c r="B32" s="418">
        <v>15</v>
      </c>
      <c r="C32" s="659">
        <f>'様式２号_別添２_ほ場一覧兼補助申請額算定シート '!C34</f>
        <v>0</v>
      </c>
      <c r="D32" s="659"/>
      <c r="E32" s="421">
        <f>'様式２号_別添２_ほ場一覧兼補助申請額算定シート '!E34</f>
        <v>0</v>
      </c>
      <c r="F32" s="454">
        <f>'様式２号_別添２_ほ場一覧兼補助申請額算定シート '!F34</f>
        <v>0</v>
      </c>
      <c r="G32" s="466">
        <f t="shared" si="0"/>
        <v>0</v>
      </c>
    </row>
    <row r="33" spans="2:7">
      <c r="B33" s="418">
        <v>16</v>
      </c>
      <c r="C33" s="659">
        <f>'様式２号_別添２_ほ場一覧兼補助申請額算定シート '!C35</f>
        <v>0</v>
      </c>
      <c r="D33" s="659"/>
      <c r="E33" s="421">
        <f>'様式２号_別添２_ほ場一覧兼補助申請額算定シート '!E35</f>
        <v>0</v>
      </c>
      <c r="F33" s="454">
        <f>'様式２号_別添２_ほ場一覧兼補助申請額算定シート '!F35</f>
        <v>0</v>
      </c>
      <c r="G33" s="466">
        <f t="shared" si="0"/>
        <v>0</v>
      </c>
    </row>
    <row r="34" spans="2:7">
      <c r="B34" s="418">
        <v>17</v>
      </c>
      <c r="C34" s="659">
        <f>'様式２号_別添２_ほ場一覧兼補助申請額算定シート '!C36</f>
        <v>0</v>
      </c>
      <c r="D34" s="659"/>
      <c r="E34" s="421">
        <f>'様式２号_別添２_ほ場一覧兼補助申請額算定シート '!E36</f>
        <v>0</v>
      </c>
      <c r="F34" s="454">
        <f>'様式２号_別添２_ほ場一覧兼補助申請額算定シート '!F36</f>
        <v>0</v>
      </c>
      <c r="G34" s="466">
        <f t="shared" si="0"/>
        <v>0</v>
      </c>
    </row>
    <row r="35" spans="2:7">
      <c r="B35" s="418">
        <v>18</v>
      </c>
      <c r="C35" s="659">
        <f>'様式２号_別添２_ほ場一覧兼補助申請額算定シート '!C37</f>
        <v>0</v>
      </c>
      <c r="D35" s="659"/>
      <c r="E35" s="421">
        <f>'様式２号_別添２_ほ場一覧兼補助申請額算定シート '!E37</f>
        <v>0</v>
      </c>
      <c r="F35" s="454">
        <f>'様式２号_別添２_ほ場一覧兼補助申請額算定シート '!F37</f>
        <v>0</v>
      </c>
      <c r="G35" s="466">
        <f t="shared" si="0"/>
        <v>0</v>
      </c>
    </row>
    <row r="36" spans="2:7">
      <c r="B36" s="418">
        <v>19</v>
      </c>
      <c r="C36" s="659">
        <f>'様式２号_別添２_ほ場一覧兼補助申請額算定シート '!C38</f>
        <v>0</v>
      </c>
      <c r="D36" s="659"/>
      <c r="E36" s="421">
        <f>'様式２号_別添２_ほ場一覧兼補助申請額算定シート '!E38</f>
        <v>0</v>
      </c>
      <c r="F36" s="454">
        <f>'様式２号_別添２_ほ場一覧兼補助申請額算定シート '!F38</f>
        <v>0</v>
      </c>
      <c r="G36" s="466">
        <f t="shared" si="0"/>
        <v>0</v>
      </c>
    </row>
    <row r="37" spans="2:7">
      <c r="B37" s="421">
        <v>20</v>
      </c>
      <c r="C37" s="659">
        <f>'様式２号_別添２_ほ場一覧兼補助申請額算定シート '!C39</f>
        <v>0</v>
      </c>
      <c r="D37" s="659"/>
      <c r="E37" s="421">
        <f>'様式２号_別添２_ほ場一覧兼補助申請額算定シート '!E39</f>
        <v>0</v>
      </c>
      <c r="F37" s="454">
        <f>'様式２号_別添２_ほ場一覧兼補助申請額算定シート '!F39</f>
        <v>0</v>
      </c>
      <c r="G37" s="466">
        <f t="shared" si="0"/>
        <v>0</v>
      </c>
    </row>
    <row r="38" spans="2:7">
      <c r="B38" s="421">
        <v>21</v>
      </c>
      <c r="C38" s="659">
        <f>'様式２号_別添２_ほ場一覧兼補助申請額算定シート '!C40</f>
        <v>0</v>
      </c>
      <c r="D38" s="659"/>
      <c r="E38" s="421">
        <f>'様式２号_別添２_ほ場一覧兼補助申請額算定シート '!E40</f>
        <v>0</v>
      </c>
      <c r="F38" s="454">
        <f>'様式２号_別添２_ほ場一覧兼補助申請額算定シート '!F40</f>
        <v>0</v>
      </c>
      <c r="G38" s="466">
        <f t="shared" si="0"/>
        <v>0</v>
      </c>
    </row>
    <row r="39" spans="2:7">
      <c r="B39" s="421">
        <v>22</v>
      </c>
      <c r="C39" s="659">
        <f>'様式２号_別添２_ほ場一覧兼補助申請額算定シート '!C41</f>
        <v>0</v>
      </c>
      <c r="D39" s="659"/>
      <c r="E39" s="421">
        <f>'様式２号_別添２_ほ場一覧兼補助申請額算定シート '!E41</f>
        <v>0</v>
      </c>
      <c r="F39" s="454">
        <f>'様式２号_別添２_ほ場一覧兼補助申請額算定シート '!F41</f>
        <v>0</v>
      </c>
      <c r="G39" s="466">
        <f t="shared" si="0"/>
        <v>0</v>
      </c>
    </row>
    <row r="40" spans="2:7">
      <c r="B40" s="421">
        <v>23</v>
      </c>
      <c r="C40" s="659">
        <f>'様式２号_別添２_ほ場一覧兼補助申請額算定シート '!C42</f>
        <v>0</v>
      </c>
      <c r="D40" s="659"/>
      <c r="E40" s="421">
        <f>'様式２号_別添２_ほ場一覧兼補助申請額算定シート '!E42</f>
        <v>0</v>
      </c>
      <c r="F40" s="454">
        <f>'様式２号_別添２_ほ場一覧兼補助申請額算定シート '!F42</f>
        <v>0</v>
      </c>
      <c r="G40" s="466">
        <f t="shared" si="0"/>
        <v>0</v>
      </c>
    </row>
    <row r="41" spans="2:7">
      <c r="B41" s="421">
        <v>24</v>
      </c>
      <c r="C41" s="659">
        <f>'様式２号_別添２_ほ場一覧兼補助申請額算定シート '!C43</f>
        <v>0</v>
      </c>
      <c r="D41" s="659"/>
      <c r="E41" s="421">
        <f>'様式２号_別添２_ほ場一覧兼補助申請額算定シート '!E43</f>
        <v>0</v>
      </c>
      <c r="F41" s="454">
        <f>'様式２号_別添２_ほ場一覧兼補助申請額算定シート '!F43</f>
        <v>0</v>
      </c>
      <c r="G41" s="466">
        <f t="shared" si="0"/>
        <v>0</v>
      </c>
    </row>
    <row r="42" spans="2:7">
      <c r="B42" s="421">
        <v>25</v>
      </c>
      <c r="C42" s="659">
        <f>'様式２号_別添２_ほ場一覧兼補助申請額算定シート '!C44</f>
        <v>0</v>
      </c>
      <c r="D42" s="659"/>
      <c r="E42" s="421">
        <f>'様式２号_別添２_ほ場一覧兼補助申請額算定シート '!E44</f>
        <v>0</v>
      </c>
      <c r="F42" s="454">
        <f>'様式２号_別添２_ほ場一覧兼補助申請額算定シート '!F44</f>
        <v>0</v>
      </c>
      <c r="G42" s="466">
        <f t="shared" si="0"/>
        <v>0</v>
      </c>
    </row>
    <row r="43" spans="2:7">
      <c r="B43" s="421">
        <v>26</v>
      </c>
      <c r="C43" s="659">
        <f>'様式２号_別添２_ほ場一覧兼補助申請額算定シート '!C45</f>
        <v>0</v>
      </c>
      <c r="D43" s="659"/>
      <c r="E43" s="421">
        <f>'様式２号_別添２_ほ場一覧兼補助申請額算定シート '!E45</f>
        <v>0</v>
      </c>
      <c r="F43" s="454">
        <f>'様式２号_別添２_ほ場一覧兼補助申請額算定シート '!F45</f>
        <v>0</v>
      </c>
      <c r="G43" s="466">
        <f t="shared" si="0"/>
        <v>0</v>
      </c>
    </row>
    <row r="44" spans="2:7">
      <c r="B44" s="421">
        <v>27</v>
      </c>
      <c r="C44" s="659">
        <f>'様式２号_別添２_ほ場一覧兼補助申請額算定シート '!C46</f>
        <v>0</v>
      </c>
      <c r="D44" s="659"/>
      <c r="E44" s="421">
        <f>'様式２号_別添２_ほ場一覧兼補助申請額算定シート '!E46</f>
        <v>0</v>
      </c>
      <c r="F44" s="454">
        <f>'様式２号_別添２_ほ場一覧兼補助申請額算定シート '!F46</f>
        <v>0</v>
      </c>
      <c r="G44" s="466">
        <f t="shared" si="0"/>
        <v>0</v>
      </c>
    </row>
    <row r="45" spans="2:7">
      <c r="B45" s="421">
        <v>28</v>
      </c>
      <c r="C45" s="659">
        <f>'様式２号_別添２_ほ場一覧兼補助申請額算定シート '!C47</f>
        <v>0</v>
      </c>
      <c r="D45" s="659"/>
      <c r="E45" s="421">
        <f>'様式２号_別添２_ほ場一覧兼補助申請額算定シート '!E47</f>
        <v>0</v>
      </c>
      <c r="F45" s="454">
        <f>'様式２号_別添２_ほ場一覧兼補助申請額算定シート '!F47</f>
        <v>0</v>
      </c>
      <c r="G45" s="466">
        <f t="shared" si="0"/>
        <v>0</v>
      </c>
    </row>
    <row r="46" spans="2:7">
      <c r="B46" s="421">
        <v>29</v>
      </c>
      <c r="C46" s="659">
        <f>'様式２号_別添２_ほ場一覧兼補助申請額算定シート '!C48</f>
        <v>0</v>
      </c>
      <c r="D46" s="659"/>
      <c r="E46" s="421">
        <f>'様式２号_別添２_ほ場一覧兼補助申請額算定シート '!E48</f>
        <v>0</v>
      </c>
      <c r="F46" s="454">
        <f>'様式２号_別添２_ほ場一覧兼補助申請額算定シート '!F48</f>
        <v>0</v>
      </c>
      <c r="G46" s="466">
        <f t="shared" si="0"/>
        <v>0</v>
      </c>
    </row>
    <row r="47" spans="2:7">
      <c r="B47" s="421">
        <v>30</v>
      </c>
      <c r="C47" s="659">
        <f>'様式２号_別添２_ほ場一覧兼補助申請額算定シート '!C49</f>
        <v>0</v>
      </c>
      <c r="D47" s="659"/>
      <c r="E47" s="421">
        <f>'様式２号_別添２_ほ場一覧兼補助申請額算定シート '!E49</f>
        <v>0</v>
      </c>
      <c r="F47" s="454">
        <f>'様式２号_別添２_ほ場一覧兼補助申請額算定シート '!F49</f>
        <v>0</v>
      </c>
      <c r="G47" s="466">
        <f t="shared" si="0"/>
        <v>0</v>
      </c>
    </row>
    <row r="48" spans="2:7">
      <c r="B48" s="421">
        <v>31</v>
      </c>
      <c r="C48" s="659">
        <f>'様式２号_別添２_ほ場一覧兼補助申請額算定シート '!C50</f>
        <v>0</v>
      </c>
      <c r="D48" s="659"/>
      <c r="E48" s="421">
        <f>'様式２号_別添２_ほ場一覧兼補助申請額算定シート '!E50</f>
        <v>0</v>
      </c>
      <c r="F48" s="454">
        <f>'様式２号_別添２_ほ場一覧兼補助申請額算定シート '!F50</f>
        <v>0</v>
      </c>
      <c r="G48" s="466">
        <f t="shared" si="0"/>
        <v>0</v>
      </c>
    </row>
    <row r="49" spans="2:7">
      <c r="B49" s="421">
        <v>32</v>
      </c>
      <c r="C49" s="659">
        <f>'様式２号_別添２_ほ場一覧兼補助申請額算定シート '!C51</f>
        <v>0</v>
      </c>
      <c r="D49" s="659"/>
      <c r="E49" s="421">
        <f>'様式２号_別添２_ほ場一覧兼補助申請額算定シート '!E51</f>
        <v>0</v>
      </c>
      <c r="F49" s="454">
        <f>'様式２号_別添２_ほ場一覧兼補助申請額算定シート '!F51</f>
        <v>0</v>
      </c>
      <c r="G49" s="466">
        <f t="shared" si="0"/>
        <v>0</v>
      </c>
    </row>
    <row r="50" spans="2:7">
      <c r="B50" s="421">
        <v>33</v>
      </c>
      <c r="C50" s="659">
        <f>'様式２号_別添２_ほ場一覧兼補助申請額算定シート '!C52</f>
        <v>0</v>
      </c>
      <c r="D50" s="659"/>
      <c r="E50" s="421">
        <f>'様式２号_別添２_ほ場一覧兼補助申請額算定シート '!E52</f>
        <v>0</v>
      </c>
      <c r="F50" s="454">
        <f>'様式２号_別添２_ほ場一覧兼補助申請額算定シート '!F52</f>
        <v>0</v>
      </c>
      <c r="G50" s="466">
        <f t="shared" si="0"/>
        <v>0</v>
      </c>
    </row>
    <row r="51" spans="2:7">
      <c r="B51" s="421">
        <v>34</v>
      </c>
      <c r="C51" s="659">
        <f>'様式２号_別添２_ほ場一覧兼補助申請額算定シート '!C53</f>
        <v>0</v>
      </c>
      <c r="D51" s="659"/>
      <c r="E51" s="421">
        <f>'様式２号_別添２_ほ場一覧兼補助申請額算定シート '!E53</f>
        <v>0</v>
      </c>
      <c r="F51" s="454">
        <f>'様式２号_別添２_ほ場一覧兼補助申請額算定シート '!F53</f>
        <v>0</v>
      </c>
      <c r="G51" s="466">
        <f t="shared" si="0"/>
        <v>0</v>
      </c>
    </row>
    <row r="52" spans="2:7">
      <c r="B52" s="421">
        <v>35</v>
      </c>
      <c r="C52" s="659">
        <f>'様式２号_別添２_ほ場一覧兼補助申請額算定シート '!C54</f>
        <v>0</v>
      </c>
      <c r="D52" s="659"/>
      <c r="E52" s="421">
        <f>'様式２号_別添２_ほ場一覧兼補助申請額算定シート '!E54</f>
        <v>0</v>
      </c>
      <c r="F52" s="454">
        <f>'様式２号_別添２_ほ場一覧兼補助申請額算定シート '!F54</f>
        <v>0</v>
      </c>
      <c r="G52" s="466">
        <f t="shared" si="0"/>
        <v>0</v>
      </c>
    </row>
    <row r="53" spans="2:7">
      <c r="B53" s="421">
        <v>36</v>
      </c>
      <c r="C53" s="659">
        <f>'様式２号_別添２_ほ場一覧兼補助申請額算定シート '!C55</f>
        <v>0</v>
      </c>
      <c r="D53" s="659"/>
      <c r="E53" s="421">
        <f>'様式２号_別添２_ほ場一覧兼補助申請額算定シート '!E55</f>
        <v>0</v>
      </c>
      <c r="F53" s="454">
        <f>'様式２号_別添２_ほ場一覧兼補助申請額算定シート '!F55</f>
        <v>0</v>
      </c>
      <c r="G53" s="466">
        <f t="shared" si="0"/>
        <v>0</v>
      </c>
    </row>
    <row r="54" spans="2:7">
      <c r="B54" s="421">
        <v>37</v>
      </c>
      <c r="C54" s="659">
        <f>'様式２号_別添２_ほ場一覧兼補助申請額算定シート '!C56</f>
        <v>0</v>
      </c>
      <c r="D54" s="659"/>
      <c r="E54" s="421">
        <f>'様式２号_別添２_ほ場一覧兼補助申請額算定シート '!E56</f>
        <v>0</v>
      </c>
      <c r="F54" s="454">
        <f>'様式２号_別添２_ほ場一覧兼補助申請額算定シート '!F56</f>
        <v>0</v>
      </c>
      <c r="G54" s="466">
        <f t="shared" si="0"/>
        <v>0</v>
      </c>
    </row>
    <row r="55" spans="2:7">
      <c r="B55" s="421">
        <v>38</v>
      </c>
      <c r="C55" s="659">
        <f>'様式２号_別添２_ほ場一覧兼補助申請額算定シート '!C57</f>
        <v>0</v>
      </c>
      <c r="D55" s="659"/>
      <c r="E55" s="421">
        <f>'様式２号_別添２_ほ場一覧兼補助申請額算定シート '!E57</f>
        <v>0</v>
      </c>
      <c r="F55" s="454">
        <f>'様式２号_別添２_ほ場一覧兼補助申請額算定シート '!F57</f>
        <v>0</v>
      </c>
      <c r="G55" s="466">
        <f t="shared" si="0"/>
        <v>0</v>
      </c>
    </row>
    <row r="56" spans="2:7">
      <c r="B56" s="421">
        <v>39</v>
      </c>
      <c r="C56" s="659">
        <f>'様式２号_別添２_ほ場一覧兼補助申請額算定シート '!C58</f>
        <v>0</v>
      </c>
      <c r="D56" s="659"/>
      <c r="E56" s="421">
        <f>'様式２号_別添２_ほ場一覧兼補助申請額算定シート '!E58</f>
        <v>0</v>
      </c>
      <c r="F56" s="454">
        <f>'様式２号_別添２_ほ場一覧兼補助申請額算定シート '!F58</f>
        <v>0</v>
      </c>
      <c r="G56" s="466">
        <f t="shared" si="0"/>
        <v>0</v>
      </c>
    </row>
    <row r="57" spans="2:7">
      <c r="B57" s="421">
        <v>40</v>
      </c>
      <c r="C57" s="659">
        <f>'様式２号_別添２_ほ場一覧兼補助申請額算定シート '!C59</f>
        <v>0</v>
      </c>
      <c r="D57" s="659"/>
      <c r="E57" s="421">
        <f>'様式２号_別添２_ほ場一覧兼補助申請額算定シート '!E59</f>
        <v>0</v>
      </c>
      <c r="F57" s="454">
        <f>'様式２号_別添２_ほ場一覧兼補助申請額算定シート '!F59</f>
        <v>0</v>
      </c>
      <c r="G57" s="466">
        <f t="shared" si="0"/>
        <v>0</v>
      </c>
    </row>
    <row r="58" spans="2:7">
      <c r="B58" s="421">
        <v>41</v>
      </c>
      <c r="C58" s="659">
        <f>'様式２号_別添２_ほ場一覧兼補助申請額算定シート '!C60</f>
        <v>0</v>
      </c>
      <c r="D58" s="659"/>
      <c r="E58" s="421">
        <f>'様式２号_別添２_ほ場一覧兼補助申請額算定シート '!E60</f>
        <v>0</v>
      </c>
      <c r="F58" s="454">
        <f>'様式２号_別添２_ほ場一覧兼補助申請額算定シート '!F60</f>
        <v>0</v>
      </c>
      <c r="G58" s="466">
        <f t="shared" si="0"/>
        <v>0</v>
      </c>
    </row>
    <row r="59" spans="2:7">
      <c r="B59" s="421">
        <v>42</v>
      </c>
      <c r="C59" s="659">
        <f>'様式２号_別添２_ほ場一覧兼補助申請額算定シート '!C61</f>
        <v>0</v>
      </c>
      <c r="D59" s="659"/>
      <c r="E59" s="421">
        <f>'様式２号_別添２_ほ場一覧兼補助申請額算定シート '!E61</f>
        <v>0</v>
      </c>
      <c r="F59" s="454">
        <f>'様式２号_別添２_ほ場一覧兼補助申請額算定シート '!F61</f>
        <v>0</v>
      </c>
      <c r="G59" s="466">
        <f t="shared" si="0"/>
        <v>0</v>
      </c>
    </row>
    <row r="60" spans="2:7">
      <c r="B60" s="421">
        <v>43</v>
      </c>
      <c r="C60" s="659">
        <f>'様式２号_別添２_ほ場一覧兼補助申請額算定シート '!C62</f>
        <v>0</v>
      </c>
      <c r="D60" s="659"/>
      <c r="E60" s="421">
        <f>'様式２号_別添２_ほ場一覧兼補助申請額算定シート '!E62</f>
        <v>0</v>
      </c>
      <c r="F60" s="454">
        <f>'様式２号_別添２_ほ場一覧兼補助申請額算定シート '!F62</f>
        <v>0</v>
      </c>
      <c r="G60" s="466">
        <f t="shared" si="0"/>
        <v>0</v>
      </c>
    </row>
    <row r="61" spans="2:7">
      <c r="B61" s="421">
        <v>44</v>
      </c>
      <c r="C61" s="659">
        <f>'様式２号_別添２_ほ場一覧兼補助申請額算定シート '!C63</f>
        <v>0</v>
      </c>
      <c r="D61" s="659"/>
      <c r="E61" s="421">
        <f>'様式２号_別添２_ほ場一覧兼補助申請額算定シート '!E63</f>
        <v>0</v>
      </c>
      <c r="F61" s="454">
        <f>'様式２号_別添２_ほ場一覧兼補助申請額算定シート '!F63</f>
        <v>0</v>
      </c>
      <c r="G61" s="466">
        <f t="shared" si="0"/>
        <v>0</v>
      </c>
    </row>
  </sheetData>
  <mergeCells count="87">
    <mergeCell ref="C36:D36"/>
    <mergeCell ref="C25:D25"/>
    <mergeCell ref="C26:D26"/>
    <mergeCell ref="C27:D27"/>
    <mergeCell ref="C28:D28"/>
    <mergeCell ref="C29:D29"/>
    <mergeCell ref="C30:D30"/>
    <mergeCell ref="C31:D31"/>
    <mergeCell ref="C32:D32"/>
    <mergeCell ref="C33:D33"/>
    <mergeCell ref="C34:D34"/>
    <mergeCell ref="C35:D35"/>
    <mergeCell ref="B1:C1"/>
    <mergeCell ref="C24:D24"/>
    <mergeCell ref="B14:B17"/>
    <mergeCell ref="C14:D17"/>
    <mergeCell ref="E14:F14"/>
    <mergeCell ref="E15:E17"/>
    <mergeCell ref="F15:F17"/>
    <mergeCell ref="C18:D18"/>
    <mergeCell ref="C19:D19"/>
    <mergeCell ref="C20:D20"/>
    <mergeCell ref="C21:D21"/>
    <mergeCell ref="C22:D22"/>
    <mergeCell ref="C23:D23"/>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G14:G17"/>
    <mergeCell ref="B4:C4"/>
    <mergeCell ref="E4:G4"/>
    <mergeCell ref="K4:L4"/>
    <mergeCell ref="M4:O4"/>
    <mergeCell ref="E8:G8"/>
    <mergeCell ref="I8:I9"/>
    <mergeCell ref="K8:L8"/>
    <mergeCell ref="M8:O8"/>
    <mergeCell ref="C9:D9"/>
    <mergeCell ref="E9:G9"/>
    <mergeCell ref="K9:L9"/>
    <mergeCell ref="M9:O9"/>
    <mergeCell ref="I11:J11"/>
    <mergeCell ref="K11:L11"/>
    <mergeCell ref="M11:O11"/>
    <mergeCell ref="R4:R6"/>
    <mergeCell ref="B5:B9"/>
    <mergeCell ref="C5:D5"/>
    <mergeCell ref="E5:G5"/>
    <mergeCell ref="K5:L5"/>
    <mergeCell ref="M5:O5"/>
    <mergeCell ref="C6:D6"/>
    <mergeCell ref="E6:G6"/>
    <mergeCell ref="I6:I7"/>
    <mergeCell ref="K6:L6"/>
    <mergeCell ref="M6:O6"/>
    <mergeCell ref="C7:D7"/>
    <mergeCell ref="E7:G7"/>
    <mergeCell ref="K7:L7"/>
    <mergeCell ref="M7:O7"/>
    <mergeCell ref="C8:D8"/>
    <mergeCell ref="R9:AN9"/>
    <mergeCell ref="I10:J10"/>
    <mergeCell ref="K10:L10"/>
    <mergeCell ref="M10:O10"/>
    <mergeCell ref="R10:AN10"/>
  </mergeCells>
  <phoneticPr fontId="1"/>
  <conditionalFormatting sqref="B20:B36 B18:E19 C20:E61">
    <cfRule type="cellIs" dxfId="1106" priority="11" operator="equal">
      <formula>""</formula>
    </cfRule>
  </conditionalFormatting>
  <conditionalFormatting sqref="F18:F61">
    <cfRule type="cellIs" dxfId="1105" priority="4" operator="equal">
      <formula>""</formula>
    </cfRule>
  </conditionalFormatting>
  <conditionalFormatting sqref="B37:B61">
    <cfRule type="cellIs" dxfId="1104" priority="3" operator="equal">
      <formula>""</formula>
    </cfRule>
  </conditionalFormatting>
  <dataValidations count="1">
    <dataValidation type="list" allowBlank="1" showInputMessage="1" showErrorMessage="1" sqref="F18:F61" xr:uid="{435C5026-F39A-455B-B60C-1DB93C299497}">
      <formula1>$AV$18:$AV$21</formula1>
    </dataValidation>
  </dataValidations>
  <pageMargins left="0.7" right="0.7" top="0.75" bottom="0.75" header="0.3" footer="0.3"/>
  <pageSetup paperSize="9" orientation="portrait" horizontalDpi="0" verticalDpi="0" r:id="rId1"/>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6DFA2-97A7-44E9-AD51-8D4D0F340508}">
  <sheetPr>
    <tabColor rgb="FFFFFF00"/>
    <pageSetUpPr fitToPage="1"/>
  </sheetPr>
  <dimension ref="A1:M32"/>
  <sheetViews>
    <sheetView showGridLines="0" workbookViewId="0">
      <selection activeCell="C11" sqref="C11:I11"/>
    </sheetView>
  </sheetViews>
  <sheetFormatPr defaultColWidth="8.75" defaultRowHeight="13.5"/>
  <cols>
    <col min="1" max="6" width="8.75" style="1"/>
    <col min="7" max="7" width="12.375" style="1" customWidth="1"/>
    <col min="8" max="9" width="13.125" style="1" customWidth="1"/>
    <col min="10" max="10" width="4.375" style="1" customWidth="1"/>
    <col min="11" max="11" width="8.75" style="1"/>
    <col min="12" max="12" width="19.625" style="1" customWidth="1"/>
    <col min="13" max="13" width="23.5" style="1" customWidth="1"/>
    <col min="14" max="16384" width="8.75" style="1"/>
  </cols>
  <sheetData>
    <row r="1" spans="1:9" ht="18.75">
      <c r="A1" s="574" t="s">
        <v>273</v>
      </c>
      <c r="B1" s="575"/>
      <c r="C1" s="576"/>
      <c r="H1" s="570" t="s">
        <v>93</v>
      </c>
      <c r="I1" s="571"/>
    </row>
    <row r="2" spans="1:9" ht="19.149999999999999" customHeight="1">
      <c r="G2" s="235" t="s">
        <v>24</v>
      </c>
      <c r="H2" s="577"/>
      <c r="I2" s="578"/>
    </row>
    <row r="3" spans="1:9" ht="19.149999999999999" customHeight="1">
      <c r="B3" s="1" t="s">
        <v>236</v>
      </c>
    </row>
    <row r="4" spans="1:9" ht="19.149999999999999" customHeight="1">
      <c r="F4" s="72" t="s">
        <v>51</v>
      </c>
      <c r="G4" s="579" t="str">
        <f>IF('　入力シート'!$C$8="","",'　入力シート'!$C$8)</f>
        <v/>
      </c>
      <c r="H4" s="558">
        <f>'　入力シート'!$C$8</f>
        <v>0</v>
      </c>
      <c r="I4" s="558">
        <f>'　入力シート'!$C$8</f>
        <v>0</v>
      </c>
    </row>
    <row r="5" spans="1:9" ht="19.149999999999999" customHeight="1">
      <c r="F5" s="72" t="s">
        <v>0</v>
      </c>
      <c r="G5" s="73" t="s">
        <v>1</v>
      </c>
      <c r="H5" s="580" t="str">
        <f>IF('　入力シート'!$D$11="","",'　入力シート'!$D$11)</f>
        <v/>
      </c>
      <c r="I5" s="558"/>
    </row>
    <row r="6" spans="1:9" ht="19.149999999999999" customHeight="1">
      <c r="F6" s="72"/>
      <c r="G6" s="581" t="str">
        <f>IF('　入力シート'!$C$12="","",'　入力シート'!$C$12)</f>
        <v/>
      </c>
      <c r="H6" s="558"/>
      <c r="I6" s="558"/>
    </row>
    <row r="7" spans="1:9" ht="19.149999999999999" customHeight="1">
      <c r="F7" s="72" t="s">
        <v>49</v>
      </c>
      <c r="G7" s="580" t="str">
        <f>IF('　入力シート'!$C$6="","",'　入力シート'!$C$6)</f>
        <v/>
      </c>
      <c r="H7" s="558"/>
      <c r="I7" s="558"/>
    </row>
    <row r="8" spans="1:9" ht="19.149999999999999" customHeight="1">
      <c r="F8" s="72" t="s">
        <v>396</v>
      </c>
      <c r="G8" s="1" t="str">
        <f>IF('　入力シート'!C10="","",'　入力シート'!C10)</f>
        <v/>
      </c>
      <c r="H8" s="72" t="s">
        <v>397</v>
      </c>
      <c r="I8" s="1" t="str">
        <f>IF('　入力シート'!$C$8="","",'　入力シート'!$C$8)</f>
        <v/>
      </c>
    </row>
    <row r="9" spans="1:9" ht="19.149999999999999" customHeight="1"/>
    <row r="10" spans="1:9" ht="19.149999999999999" customHeight="1">
      <c r="B10" s="15"/>
      <c r="C10" s="15"/>
    </row>
    <row r="11" spans="1:9" ht="19.149999999999999" customHeight="1">
      <c r="B11" s="82"/>
      <c r="C11" s="977" t="s">
        <v>403</v>
      </c>
      <c r="D11" s="978"/>
      <c r="E11" s="978"/>
      <c r="F11" s="978"/>
      <c r="G11" s="978"/>
      <c r="H11" s="978"/>
      <c r="I11" s="978"/>
    </row>
    <row r="12" spans="1:9" ht="19.149999999999999" customHeight="1">
      <c r="C12" s="15" t="s">
        <v>274</v>
      </c>
      <c r="D12" s="15"/>
      <c r="E12" s="15"/>
      <c r="F12" s="15"/>
      <c r="G12" s="15"/>
      <c r="H12" s="15"/>
      <c r="I12" s="15"/>
    </row>
    <row r="13" spans="1:9" ht="19.149999999999999" customHeight="1"/>
    <row r="14" spans="1:9" ht="19.149999999999999" customHeight="1"/>
    <row r="15" spans="1:9" ht="19.149999999999999" customHeight="1">
      <c r="B15" s="232" t="s">
        <v>404</v>
      </c>
    </row>
    <row r="16" spans="1:9" ht="19.149999999999999" customHeight="1">
      <c r="B16" s="1" t="s">
        <v>285</v>
      </c>
    </row>
    <row r="17" spans="1:13" ht="19.149999999999999" customHeight="1">
      <c r="B17" s="1" t="s">
        <v>286</v>
      </c>
    </row>
    <row r="18" spans="1:13" ht="19.149999999999999" customHeight="1"/>
    <row r="19" spans="1:13" ht="19.149999999999999" customHeight="1"/>
    <row r="20" spans="1:13" ht="19.149999999999999" customHeight="1"/>
    <row r="21" spans="1:13" ht="19.149999999999999" customHeight="1">
      <c r="B21" s="1" t="s">
        <v>275</v>
      </c>
      <c r="L21" s="979"/>
      <c r="M21" s="980"/>
    </row>
    <row r="22" spans="1:13" ht="19.149999999999999" customHeight="1">
      <c r="B22" s="1" t="s">
        <v>276</v>
      </c>
      <c r="L22" s="979"/>
      <c r="M22" s="980"/>
    </row>
    <row r="23" spans="1:13" s="136" customFormat="1" ht="23.25" customHeight="1">
      <c r="B23" s="1"/>
      <c r="L23" s="236"/>
      <c r="M23" s="236"/>
    </row>
    <row r="24" spans="1:13" s="136" customFormat="1" ht="23.25" customHeight="1">
      <c r="B24" s="1"/>
      <c r="L24" s="236"/>
      <c r="M24" s="236"/>
    </row>
    <row r="25" spans="1:13" s="136" customFormat="1" ht="23.25" customHeight="1">
      <c r="L25" s="236"/>
      <c r="M25" s="236"/>
    </row>
    <row r="26" spans="1:13" s="136" customFormat="1" ht="23.25" customHeight="1">
      <c r="L26" s="236"/>
      <c r="M26" s="236"/>
    </row>
    <row r="27" spans="1:13" s="136" customFormat="1" ht="23.25" customHeight="1">
      <c r="L27" s="236"/>
      <c r="M27" s="236"/>
    </row>
    <row r="28" spans="1:13" ht="15" customHeight="1">
      <c r="A28" s="102"/>
      <c r="L28" s="177"/>
      <c r="M28" s="178"/>
    </row>
    <row r="29" spans="1:13" ht="15" customHeight="1">
      <c r="A29" s="102"/>
      <c r="L29" s="177"/>
      <c r="M29" s="178"/>
    </row>
    <row r="30" spans="1:13" ht="15" customHeight="1">
      <c r="A30" s="102"/>
      <c r="L30" s="177"/>
      <c r="M30" s="178"/>
    </row>
    <row r="31" spans="1:13" ht="15" customHeight="1">
      <c r="A31" s="102"/>
      <c r="L31" s="177"/>
      <c r="M31" s="178"/>
    </row>
    <row r="32" spans="1:13" ht="15" customHeight="1">
      <c r="A32" s="102"/>
      <c r="L32" s="177"/>
      <c r="M32" s="178"/>
    </row>
  </sheetData>
  <mergeCells count="10">
    <mergeCell ref="A1:C1"/>
    <mergeCell ref="H1:I1"/>
    <mergeCell ref="H2:I2"/>
    <mergeCell ref="G4:I4"/>
    <mergeCell ref="H5:I5"/>
    <mergeCell ref="G7:I7"/>
    <mergeCell ref="C11:I11"/>
    <mergeCell ref="L21:M21"/>
    <mergeCell ref="L22:M22"/>
    <mergeCell ref="G6:I6"/>
  </mergeCells>
  <phoneticPr fontId="1"/>
  <pageMargins left="0.23622047244094491" right="0.23622047244094491" top="0.55118110236220474" bottom="0.35433070866141736" header="0" footer="0"/>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0273" r:id="rId4" name="Check Box 1">
              <controlPr defaultSize="0" autoFill="0" autoLine="0" autoPict="0">
                <anchor moveWithCells="1">
                  <from>
                    <xdr:col>2</xdr:col>
                    <xdr:colOff>114300</xdr:colOff>
                    <xdr:row>3</xdr:row>
                    <xdr:rowOff>142875</xdr:rowOff>
                  </from>
                  <to>
                    <xdr:col>3</xdr:col>
                    <xdr:colOff>9525</xdr:colOff>
                    <xdr:row>4</xdr:row>
                    <xdr:rowOff>209550</xdr:rowOff>
                  </to>
                </anchor>
              </controlPr>
            </control>
          </mc:Choice>
        </mc:AlternateContent>
        <mc:AlternateContent xmlns:mc="http://schemas.openxmlformats.org/markup-compatibility/2006">
          <mc:Choice Requires="x14">
            <control shapeId="310274" r:id="rId5" name="Check Box 2">
              <controlPr defaultSize="0" autoFill="0" autoLine="0" autoPict="0">
                <anchor moveWithCells="1">
                  <from>
                    <xdr:col>3</xdr:col>
                    <xdr:colOff>38100</xdr:colOff>
                    <xdr:row>3</xdr:row>
                    <xdr:rowOff>142875</xdr:rowOff>
                  </from>
                  <to>
                    <xdr:col>3</xdr:col>
                    <xdr:colOff>609600</xdr:colOff>
                    <xdr:row>4</xdr:row>
                    <xdr:rowOff>209550</xdr:rowOff>
                  </to>
                </anchor>
              </controlPr>
            </control>
          </mc:Choice>
        </mc:AlternateContent>
        <mc:AlternateContent xmlns:mc="http://schemas.openxmlformats.org/markup-compatibility/2006">
          <mc:Choice Requires="x14">
            <control shapeId="310275" r:id="rId6" name="Check Box 3">
              <controlPr defaultSize="0" autoFill="0" autoLine="0" autoPict="0">
                <anchor moveWithCells="1">
                  <from>
                    <xdr:col>3</xdr:col>
                    <xdr:colOff>647700</xdr:colOff>
                    <xdr:row>3</xdr:row>
                    <xdr:rowOff>142875</xdr:rowOff>
                  </from>
                  <to>
                    <xdr:col>4</xdr:col>
                    <xdr:colOff>552450</xdr:colOff>
                    <xdr:row>4</xdr:row>
                    <xdr:rowOff>209550</xdr:rowOff>
                  </to>
                </anchor>
              </controlPr>
            </control>
          </mc:Choice>
        </mc:AlternateContent>
        <mc:AlternateContent xmlns:mc="http://schemas.openxmlformats.org/markup-compatibility/2006">
          <mc:Choice Requires="x14">
            <control shapeId="310276" r:id="rId7" name="Check Box 4">
              <controlPr defaultSize="0" autoFill="0" autoLine="0" autoPict="0">
                <anchor moveWithCells="1">
                  <from>
                    <xdr:col>3</xdr:col>
                    <xdr:colOff>38100</xdr:colOff>
                    <xdr:row>21</xdr:row>
                    <xdr:rowOff>19050</xdr:rowOff>
                  </from>
                  <to>
                    <xdr:col>4</xdr:col>
                    <xdr:colOff>371475</xdr:colOff>
                    <xdr:row>22</xdr:row>
                    <xdr:rowOff>28575</xdr:rowOff>
                  </to>
                </anchor>
              </controlPr>
            </control>
          </mc:Choice>
        </mc:AlternateContent>
        <mc:AlternateContent xmlns:mc="http://schemas.openxmlformats.org/markup-compatibility/2006">
          <mc:Choice Requires="x14">
            <control shapeId="310277" r:id="rId8" name="Check Box 5">
              <controlPr defaultSize="0" autoFill="0" autoLine="0" autoPict="0">
                <anchor moveWithCells="1">
                  <from>
                    <xdr:col>3</xdr:col>
                    <xdr:colOff>38100</xdr:colOff>
                    <xdr:row>22</xdr:row>
                    <xdr:rowOff>76200</xdr:rowOff>
                  </from>
                  <to>
                    <xdr:col>5</xdr:col>
                    <xdr:colOff>133350</xdr:colOff>
                    <xdr:row>23</xdr:row>
                    <xdr:rowOff>28575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EF2E5-A643-4514-8BD4-41438C06A7B3}">
  <sheetPr>
    <tabColor rgb="FF0000FF"/>
  </sheetPr>
  <dimension ref="A1"/>
  <sheetViews>
    <sheetView workbookViewId="0">
      <selection activeCell="E5" sqref="E5"/>
    </sheetView>
  </sheetViews>
  <sheetFormatPr defaultRowHeight="18.75"/>
  <sheetData/>
  <phoneticPr fontId="1"/>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BC7CA-A172-4CC6-85C8-568CA3FA9164}">
  <sheetPr>
    <tabColor rgb="FF0000FF"/>
    <pageSetUpPr fitToPage="1"/>
  </sheetPr>
  <dimension ref="A1:M33"/>
  <sheetViews>
    <sheetView showGridLines="0" workbookViewId="0">
      <selection activeCell="J10" sqref="J10"/>
    </sheetView>
  </sheetViews>
  <sheetFormatPr defaultColWidth="8.75" defaultRowHeight="13.5"/>
  <cols>
    <col min="1" max="6" width="8.75" style="1"/>
    <col min="7" max="8" width="9.625" style="1" customWidth="1"/>
    <col min="9" max="9" width="11.75" style="1" customWidth="1"/>
    <col min="10" max="11" width="8.75" style="1"/>
    <col min="12" max="12" width="19.625" style="1" customWidth="1"/>
    <col min="13" max="13" width="44.375" style="1" customWidth="1"/>
    <col min="14" max="16384" width="8.75" style="1"/>
  </cols>
  <sheetData>
    <row r="1" spans="1:9" ht="18.75">
      <c r="A1" s="1010" t="s">
        <v>94</v>
      </c>
      <c r="B1" s="1011"/>
      <c r="C1" s="70" t="s">
        <v>227</v>
      </c>
      <c r="D1" s="71"/>
      <c r="E1" s="44"/>
      <c r="H1" s="1000" t="s">
        <v>41</v>
      </c>
      <c r="I1" s="1001"/>
    </row>
    <row r="2" spans="1:9" ht="19.149999999999999" customHeight="1">
      <c r="A2" s="2"/>
      <c r="G2" s="1" t="s">
        <v>115</v>
      </c>
      <c r="H2" s="1012"/>
      <c r="I2" s="558"/>
    </row>
    <row r="3" spans="1:9" ht="19.149999999999999" customHeight="1">
      <c r="A3" s="579" t="s">
        <v>237</v>
      </c>
      <c r="B3" s="558"/>
      <c r="C3" s="558"/>
      <c r="D3" s="558"/>
      <c r="E3" s="558"/>
    </row>
    <row r="4" spans="1:9" ht="19.149999999999999" customHeight="1">
      <c r="F4" s="72" t="s">
        <v>51</v>
      </c>
      <c r="G4" s="579" t="str">
        <f>IF('　入力シート'!$C$8="","",'　入力シート'!$C$8)</f>
        <v/>
      </c>
      <c r="H4" s="558">
        <f>'　入力シート'!$C$8</f>
        <v>0</v>
      </c>
      <c r="I4" s="558">
        <f>'　入力シート'!$C$8</f>
        <v>0</v>
      </c>
    </row>
    <row r="5" spans="1:9" ht="19.149999999999999" customHeight="1">
      <c r="F5" s="72" t="s">
        <v>0</v>
      </c>
      <c r="G5" s="73" t="s">
        <v>1</v>
      </c>
      <c r="H5" s="580" t="str">
        <f>IF('　入力シート'!$D$11="","",'　入力シート'!$D$11)</f>
        <v/>
      </c>
      <c r="I5" s="558"/>
    </row>
    <row r="6" spans="1:9" ht="19.149999999999999" customHeight="1">
      <c r="F6" s="72"/>
      <c r="G6" s="581" t="str">
        <f>IF('　入力シート'!$C$12="","",'　入力シート'!$C$12)</f>
        <v/>
      </c>
      <c r="H6" s="558"/>
      <c r="I6" s="558"/>
    </row>
    <row r="7" spans="1:9" ht="19.149999999999999" customHeight="1">
      <c r="F7" s="72" t="s">
        <v>49</v>
      </c>
      <c r="G7" s="580" t="str">
        <f>IF('　入力シート'!$C$6="","",'　入力シート'!$C$6)</f>
        <v/>
      </c>
      <c r="H7" s="558"/>
      <c r="I7" s="558"/>
    </row>
    <row r="8" spans="1:9" ht="19.149999999999999" customHeight="1">
      <c r="F8" s="72" t="s">
        <v>210</v>
      </c>
      <c r="G8" s="1" t="str">
        <f>IF('　入力シート'!C10="","",'　入力シート'!C10)</f>
        <v/>
      </c>
      <c r="H8" s="72" t="s">
        <v>397</v>
      </c>
      <c r="I8" s="1" t="str">
        <f>IF('　入力シート'!$C$8="","",'　入力シート'!$C$8)</f>
        <v/>
      </c>
    </row>
    <row r="9" spans="1:9" ht="19.149999999999999" customHeight="1"/>
    <row r="10" spans="1:9" ht="19.149999999999999" customHeight="1">
      <c r="B10" s="1008" t="s">
        <v>83</v>
      </c>
      <c r="C10" s="1009"/>
      <c r="D10" s="1009"/>
      <c r="E10" s="1009"/>
      <c r="F10" s="1009"/>
      <c r="G10" s="558"/>
      <c r="H10" s="558"/>
      <c r="I10" s="558"/>
    </row>
    <row r="11" spans="1:9" ht="19.149999999999999" customHeight="1"/>
    <row r="12" spans="1:9" ht="60" customHeight="1">
      <c r="B12" s="1003" t="s">
        <v>400</v>
      </c>
      <c r="C12" s="1004"/>
      <c r="D12" s="1004"/>
      <c r="E12" s="1004"/>
      <c r="F12" s="1004"/>
      <c r="G12" s="1004"/>
      <c r="H12" s="1004"/>
      <c r="I12" s="1004"/>
    </row>
    <row r="13" spans="1:9" ht="19.149999999999999" customHeight="1">
      <c r="F13" s="1" t="s">
        <v>40</v>
      </c>
    </row>
    <row r="14" spans="1:9" ht="19.149999999999999" customHeight="1"/>
    <row r="15" spans="1:9" ht="19.149999999999999" customHeight="1">
      <c r="B15" s="1" t="s">
        <v>108</v>
      </c>
      <c r="D15" s="74" t="s">
        <v>97</v>
      </c>
    </row>
    <row r="16" spans="1:9" ht="44.25" customHeight="1">
      <c r="C16" s="1005"/>
      <c r="D16" s="1006"/>
      <c r="E16" s="1006"/>
      <c r="F16" s="1006"/>
      <c r="G16" s="1006"/>
      <c r="H16" s="1006"/>
      <c r="I16" s="1007"/>
    </row>
    <row r="17" spans="2:13" ht="10.5" customHeight="1"/>
    <row r="18" spans="2:13" ht="19.149999999999999" customHeight="1">
      <c r="B18" s="1" t="s">
        <v>84</v>
      </c>
    </row>
    <row r="19" spans="2:13" ht="44.25" customHeight="1">
      <c r="C19" s="1005"/>
      <c r="D19" s="1006"/>
      <c r="E19" s="1006"/>
      <c r="F19" s="1006"/>
      <c r="G19" s="1006"/>
      <c r="H19" s="1006"/>
      <c r="I19" s="1007"/>
    </row>
    <row r="20" spans="2:13" ht="11.25" customHeight="1"/>
    <row r="21" spans="2:13" ht="19.149999999999999" customHeight="1">
      <c r="B21" s="1" t="s">
        <v>238</v>
      </c>
    </row>
    <row r="22" spans="2:13" ht="8.25" customHeight="1"/>
    <row r="23" spans="2:13" ht="19.149999999999999" customHeight="1">
      <c r="D23" s="74" t="s">
        <v>251</v>
      </c>
    </row>
    <row r="24" spans="2:13" ht="29.25" customHeight="1" thickBot="1">
      <c r="C24" s="993" t="s">
        <v>50</v>
      </c>
      <c r="D24" s="1002"/>
      <c r="E24" s="993" t="s">
        <v>19</v>
      </c>
      <c r="F24" s="994"/>
      <c r="G24" s="994"/>
      <c r="H24" s="995"/>
      <c r="I24" s="152" t="s">
        <v>187</v>
      </c>
    </row>
    <row r="25" spans="2:13" ht="24.75" customHeight="1" thickTop="1">
      <c r="B25" s="1">
        <v>1</v>
      </c>
      <c r="C25" s="999" t="s">
        <v>225</v>
      </c>
      <c r="D25" s="998"/>
      <c r="E25" s="991" t="s">
        <v>233</v>
      </c>
      <c r="F25" s="992"/>
      <c r="G25" s="992"/>
      <c r="H25" s="982"/>
      <c r="I25" s="151"/>
      <c r="J25" s="36"/>
    </row>
    <row r="26" spans="2:13" ht="24.75" customHeight="1">
      <c r="B26" s="1">
        <v>2</v>
      </c>
      <c r="C26" s="999" t="s">
        <v>224</v>
      </c>
      <c r="D26" s="998"/>
      <c r="E26" s="996" t="s">
        <v>130</v>
      </c>
      <c r="F26" s="997"/>
      <c r="G26" s="997"/>
      <c r="H26" s="998"/>
      <c r="I26" s="133"/>
    </row>
    <row r="27" spans="2:13" ht="24.75" customHeight="1">
      <c r="B27" s="1">
        <v>3</v>
      </c>
      <c r="C27" s="981" t="s">
        <v>218</v>
      </c>
      <c r="D27" s="982"/>
      <c r="E27" s="991" t="s">
        <v>185</v>
      </c>
      <c r="F27" s="992"/>
      <c r="G27" s="992"/>
      <c r="H27" s="982"/>
      <c r="I27" s="151"/>
      <c r="J27" s="36"/>
    </row>
    <row r="28" spans="2:13" ht="24.75" customHeight="1">
      <c r="B28" s="1">
        <v>4</v>
      </c>
      <c r="C28" s="981" t="s">
        <v>113</v>
      </c>
      <c r="D28" s="982"/>
      <c r="E28" s="991" t="s">
        <v>27</v>
      </c>
      <c r="F28" s="992"/>
      <c r="G28" s="992"/>
      <c r="H28" s="982"/>
      <c r="I28" s="151"/>
      <c r="J28" s="36"/>
    </row>
    <row r="29" spans="2:13" ht="24.75" customHeight="1">
      <c r="B29" s="1">
        <v>5</v>
      </c>
      <c r="C29" s="981" t="s">
        <v>183</v>
      </c>
      <c r="D29" s="982"/>
      <c r="E29" s="991" t="s">
        <v>184</v>
      </c>
      <c r="F29" s="992"/>
      <c r="G29" s="992"/>
      <c r="H29" s="982"/>
      <c r="I29" s="151"/>
      <c r="J29" s="36"/>
    </row>
    <row r="30" spans="2:13" ht="24.75" customHeight="1">
      <c r="B30" s="1">
        <v>6</v>
      </c>
      <c r="C30" s="981" t="s">
        <v>82</v>
      </c>
      <c r="D30" s="982"/>
      <c r="E30" s="991" t="s">
        <v>58</v>
      </c>
      <c r="F30" s="992"/>
      <c r="G30" s="992"/>
      <c r="H30" s="982"/>
      <c r="I30" s="151"/>
      <c r="J30" s="36"/>
    </row>
    <row r="31" spans="2:13" ht="36" customHeight="1">
      <c r="C31" s="983" t="s">
        <v>214</v>
      </c>
      <c r="D31" s="984"/>
      <c r="E31" s="984"/>
      <c r="F31" s="984"/>
      <c r="G31" s="984"/>
      <c r="H31" s="984"/>
      <c r="I31" s="984"/>
      <c r="J31" s="134"/>
      <c r="K31" s="134"/>
      <c r="L31" s="153"/>
      <c r="M31" s="154"/>
    </row>
    <row r="32" spans="2:13">
      <c r="C32" s="985"/>
      <c r="D32" s="986"/>
      <c r="E32" s="986"/>
      <c r="F32" s="986"/>
      <c r="G32" s="986"/>
      <c r="H32" s="986"/>
      <c r="I32" s="987"/>
      <c r="J32" s="134"/>
      <c r="K32" s="134"/>
      <c r="L32" s="134"/>
      <c r="M32" s="134"/>
    </row>
    <row r="33" spans="3:13" ht="25.5" customHeight="1">
      <c r="C33" s="988"/>
      <c r="D33" s="989"/>
      <c r="E33" s="989"/>
      <c r="F33" s="989"/>
      <c r="G33" s="989"/>
      <c r="H33" s="989"/>
      <c r="I33" s="990"/>
      <c r="J33" s="134"/>
      <c r="K33" s="134"/>
      <c r="L33" s="134"/>
      <c r="M33" s="134"/>
    </row>
  </sheetData>
  <mergeCells count="28">
    <mergeCell ref="H1:I1"/>
    <mergeCell ref="C24:D24"/>
    <mergeCell ref="B12:I12"/>
    <mergeCell ref="C16:I16"/>
    <mergeCell ref="C19:I19"/>
    <mergeCell ref="B10:I10"/>
    <mergeCell ref="A1:B1"/>
    <mergeCell ref="H2:I2"/>
    <mergeCell ref="G4:I4"/>
    <mergeCell ref="H5:I5"/>
    <mergeCell ref="G6:I6"/>
    <mergeCell ref="G7:I7"/>
    <mergeCell ref="A3:E3"/>
    <mergeCell ref="C30:D30"/>
    <mergeCell ref="C31:I31"/>
    <mergeCell ref="C32:I33"/>
    <mergeCell ref="E30:H30"/>
    <mergeCell ref="E24:H24"/>
    <mergeCell ref="E25:H25"/>
    <mergeCell ref="C28:D28"/>
    <mergeCell ref="C29:D29"/>
    <mergeCell ref="E26:H26"/>
    <mergeCell ref="E27:H27"/>
    <mergeCell ref="E28:H28"/>
    <mergeCell ref="E29:H29"/>
    <mergeCell ref="C25:D25"/>
    <mergeCell ref="C26:D26"/>
    <mergeCell ref="C27:D27"/>
  </mergeCells>
  <phoneticPr fontId="1"/>
  <conditionalFormatting sqref="C16:I16 C19:I19">
    <cfRule type="cellIs" dxfId="1103" priority="8" operator="equal">
      <formula>""</formula>
    </cfRule>
  </conditionalFormatting>
  <conditionalFormatting sqref="H2:I2">
    <cfRule type="cellIs" dxfId="1102" priority="4" operator="equal">
      <formula>""</formula>
    </cfRule>
  </conditionalFormatting>
  <pageMargins left="0.23622047244094491" right="0.23622047244094491" top="0.55118110236220474" bottom="0.55118110236220474" header="0" footer="0"/>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59073" r:id="rId4" name="Check Box 1">
              <controlPr defaultSize="0" autoFill="0" autoLine="0" autoPict="0">
                <anchor moveWithCells="1">
                  <from>
                    <xdr:col>8</xdr:col>
                    <xdr:colOff>295275</xdr:colOff>
                    <xdr:row>25</xdr:row>
                    <xdr:rowOff>47625</xdr:rowOff>
                  </from>
                  <to>
                    <xdr:col>8</xdr:col>
                    <xdr:colOff>600075</xdr:colOff>
                    <xdr:row>25</xdr:row>
                    <xdr:rowOff>295275</xdr:rowOff>
                  </to>
                </anchor>
              </controlPr>
            </control>
          </mc:Choice>
        </mc:AlternateContent>
        <mc:AlternateContent xmlns:mc="http://schemas.openxmlformats.org/markup-compatibility/2006">
          <mc:Choice Requires="x14">
            <control shapeId="259074" r:id="rId5" name="Check Box 2">
              <controlPr defaultSize="0" autoFill="0" autoLine="0" autoPict="0">
                <anchor moveWithCells="1">
                  <from>
                    <xdr:col>8</xdr:col>
                    <xdr:colOff>295275</xdr:colOff>
                    <xdr:row>26</xdr:row>
                    <xdr:rowOff>47625</xdr:rowOff>
                  </from>
                  <to>
                    <xdr:col>8</xdr:col>
                    <xdr:colOff>600075</xdr:colOff>
                    <xdr:row>26</xdr:row>
                    <xdr:rowOff>295275</xdr:rowOff>
                  </to>
                </anchor>
              </controlPr>
            </control>
          </mc:Choice>
        </mc:AlternateContent>
        <mc:AlternateContent xmlns:mc="http://schemas.openxmlformats.org/markup-compatibility/2006">
          <mc:Choice Requires="x14">
            <control shapeId="259075" r:id="rId6" name="Check Box 3">
              <controlPr defaultSize="0" autoFill="0" autoLine="0" autoPict="0">
                <anchor moveWithCells="1">
                  <from>
                    <xdr:col>8</xdr:col>
                    <xdr:colOff>295275</xdr:colOff>
                    <xdr:row>27</xdr:row>
                    <xdr:rowOff>47625</xdr:rowOff>
                  </from>
                  <to>
                    <xdr:col>8</xdr:col>
                    <xdr:colOff>600075</xdr:colOff>
                    <xdr:row>27</xdr:row>
                    <xdr:rowOff>295275</xdr:rowOff>
                  </to>
                </anchor>
              </controlPr>
            </control>
          </mc:Choice>
        </mc:AlternateContent>
        <mc:AlternateContent xmlns:mc="http://schemas.openxmlformats.org/markup-compatibility/2006">
          <mc:Choice Requires="x14">
            <control shapeId="259076" r:id="rId7" name="Check Box 4">
              <controlPr defaultSize="0" autoFill="0" autoLine="0" autoPict="0">
                <anchor moveWithCells="1">
                  <from>
                    <xdr:col>8</xdr:col>
                    <xdr:colOff>295275</xdr:colOff>
                    <xdr:row>28</xdr:row>
                    <xdr:rowOff>47625</xdr:rowOff>
                  </from>
                  <to>
                    <xdr:col>8</xdr:col>
                    <xdr:colOff>600075</xdr:colOff>
                    <xdr:row>28</xdr:row>
                    <xdr:rowOff>295275</xdr:rowOff>
                  </to>
                </anchor>
              </controlPr>
            </control>
          </mc:Choice>
        </mc:AlternateContent>
        <mc:AlternateContent xmlns:mc="http://schemas.openxmlformats.org/markup-compatibility/2006">
          <mc:Choice Requires="x14">
            <control shapeId="259077" r:id="rId8" name="Check Box 5">
              <controlPr defaultSize="0" autoFill="0" autoLine="0" autoPict="0">
                <anchor moveWithCells="1">
                  <from>
                    <xdr:col>8</xdr:col>
                    <xdr:colOff>295275</xdr:colOff>
                    <xdr:row>24</xdr:row>
                    <xdr:rowOff>47625</xdr:rowOff>
                  </from>
                  <to>
                    <xdr:col>8</xdr:col>
                    <xdr:colOff>600075</xdr:colOff>
                    <xdr:row>24</xdr:row>
                    <xdr:rowOff>295275</xdr:rowOff>
                  </to>
                </anchor>
              </controlPr>
            </control>
          </mc:Choice>
        </mc:AlternateContent>
        <mc:AlternateContent xmlns:mc="http://schemas.openxmlformats.org/markup-compatibility/2006">
          <mc:Choice Requires="x14">
            <control shapeId="259078" r:id="rId9" name="Check Box 6">
              <controlPr defaultSize="0" autoFill="0" autoLine="0" autoPict="0">
                <anchor moveWithCells="1">
                  <from>
                    <xdr:col>8</xdr:col>
                    <xdr:colOff>295275</xdr:colOff>
                    <xdr:row>29</xdr:row>
                    <xdr:rowOff>47625</xdr:rowOff>
                  </from>
                  <to>
                    <xdr:col>8</xdr:col>
                    <xdr:colOff>600075</xdr:colOff>
                    <xdr:row>29</xdr:row>
                    <xdr:rowOff>295275</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E81F8-5FA8-44BC-906A-61A7E58A9511}">
  <sheetPr>
    <tabColor rgb="FF0000FF"/>
    <pageSetUpPr fitToPage="1"/>
  </sheetPr>
  <dimension ref="A1:M33"/>
  <sheetViews>
    <sheetView showGridLines="0" workbookViewId="0">
      <selection activeCell="M15" sqref="M15"/>
    </sheetView>
  </sheetViews>
  <sheetFormatPr defaultColWidth="8.75" defaultRowHeight="13.5"/>
  <cols>
    <col min="1" max="2" width="8.75" style="1"/>
    <col min="3" max="3" width="6.5" style="1" customWidth="1"/>
    <col min="4" max="6" width="8.75" style="1"/>
    <col min="7" max="7" width="11" style="1" customWidth="1"/>
    <col min="8" max="8" width="8.75" style="1"/>
    <col min="9" max="9" width="11.75" style="1" customWidth="1"/>
    <col min="10" max="11" width="8.75" style="1"/>
    <col min="12" max="12" width="19.625" style="1" customWidth="1"/>
    <col min="13" max="13" width="27.375" style="1" customWidth="1"/>
    <col min="14" max="16384" width="8.75" style="1"/>
  </cols>
  <sheetData>
    <row r="1" spans="1:9" ht="18.75">
      <c r="A1" s="1010" t="s">
        <v>263</v>
      </c>
      <c r="B1" s="1011"/>
      <c r="C1" s="224" t="s">
        <v>227</v>
      </c>
      <c r="D1" s="71"/>
      <c r="E1" s="221"/>
      <c r="H1" s="1000" t="s">
        <v>41</v>
      </c>
      <c r="I1" s="1001"/>
    </row>
    <row r="2" spans="1:9" ht="19.149999999999999" customHeight="1">
      <c r="A2" s="2"/>
      <c r="G2" s="1" t="s">
        <v>24</v>
      </c>
      <c r="H2" s="1012"/>
      <c r="I2" s="558"/>
    </row>
    <row r="3" spans="1:9" ht="19.149999999999999" customHeight="1">
      <c r="A3" s="1013" t="s">
        <v>236</v>
      </c>
      <c r="B3" s="555"/>
      <c r="C3" s="555"/>
      <c r="D3" s="555"/>
    </row>
    <row r="4" spans="1:9" ht="19.149999999999999" customHeight="1">
      <c r="F4" s="72" t="s">
        <v>51</v>
      </c>
      <c r="G4" s="579" t="str">
        <f>IF('　入力シート'!$C$8="","",'　入力シート'!$C$8)</f>
        <v/>
      </c>
      <c r="H4" s="558">
        <f>'　入力シート'!$C$8</f>
        <v>0</v>
      </c>
      <c r="I4" s="558">
        <f>'　入力シート'!$C$8</f>
        <v>0</v>
      </c>
    </row>
    <row r="5" spans="1:9" ht="19.149999999999999" customHeight="1">
      <c r="F5" s="72" t="s">
        <v>0</v>
      </c>
      <c r="G5" s="73" t="s">
        <v>1</v>
      </c>
      <c r="H5" s="580" t="str">
        <f>IF('　入力シート'!$D$11="","",'　入力シート'!$D$11)</f>
        <v/>
      </c>
      <c r="I5" s="558"/>
    </row>
    <row r="6" spans="1:9" ht="19.149999999999999" customHeight="1">
      <c r="F6" s="72"/>
      <c r="G6" s="581" t="str">
        <f>IF('　入力シート'!$C$12="","",'　入力シート'!$C$12)</f>
        <v/>
      </c>
      <c r="H6" s="558"/>
      <c r="I6" s="558"/>
    </row>
    <row r="7" spans="1:9" ht="19.149999999999999" customHeight="1">
      <c r="F7" s="72" t="s">
        <v>49</v>
      </c>
      <c r="G7" s="580" t="str">
        <f>IF('　入力シート'!$C$6="","",'　入力シート'!$C$6)</f>
        <v/>
      </c>
      <c r="H7" s="558"/>
      <c r="I7" s="558"/>
    </row>
    <row r="8" spans="1:9" ht="19.149999999999999" customHeight="1">
      <c r="F8" s="72" t="s">
        <v>210</v>
      </c>
      <c r="G8" s="1" t="str">
        <f>IF('　入力シート'!C10="","",'　入力シート'!C10)</f>
        <v/>
      </c>
      <c r="H8" s="72" t="s">
        <v>397</v>
      </c>
      <c r="I8" s="1" t="str">
        <f>IF('　入力シート'!$C$8="","",'　入力シート'!$C$8)</f>
        <v/>
      </c>
    </row>
    <row r="9" spans="1:9" ht="19.149999999999999" customHeight="1"/>
    <row r="10" spans="1:9" ht="19.149999999999999" customHeight="1">
      <c r="B10" s="1008" t="s">
        <v>262</v>
      </c>
      <c r="C10" s="1009"/>
      <c r="D10" s="1009"/>
      <c r="E10" s="1009"/>
      <c r="F10" s="1009"/>
      <c r="G10" s="558"/>
      <c r="H10" s="558"/>
      <c r="I10" s="558"/>
    </row>
    <row r="11" spans="1:9" ht="11.25" customHeight="1"/>
    <row r="12" spans="1:9" ht="60" customHeight="1">
      <c r="B12" s="1003" t="s">
        <v>401</v>
      </c>
      <c r="C12" s="1004"/>
      <c r="D12" s="1004"/>
      <c r="E12" s="1004"/>
      <c r="F12" s="1004"/>
      <c r="G12" s="1004"/>
      <c r="H12" s="1004"/>
      <c r="I12" s="1004"/>
    </row>
    <row r="13" spans="1:9" ht="19.149999999999999" customHeight="1">
      <c r="F13" s="1" t="s">
        <v>40</v>
      </c>
    </row>
    <row r="14" spans="1:9" ht="19.149999999999999" customHeight="1"/>
    <row r="15" spans="1:9" ht="19.149999999999999" customHeight="1">
      <c r="B15" s="1" t="s">
        <v>108</v>
      </c>
      <c r="D15" s="74" t="s">
        <v>97</v>
      </c>
    </row>
    <row r="16" spans="1:9" ht="19.149999999999999" customHeight="1">
      <c r="D16" s="74"/>
    </row>
    <row r="17" spans="2:13" ht="19.149999999999999" customHeight="1">
      <c r="D17" s="1" t="s">
        <v>264</v>
      </c>
    </row>
    <row r="18" spans="2:13" ht="19.149999999999999" customHeight="1">
      <c r="D18" s="1" t="s">
        <v>265</v>
      </c>
    </row>
    <row r="19" spans="2:13" ht="19.149999999999999" customHeight="1">
      <c r="D19" s="1" t="s">
        <v>266</v>
      </c>
    </row>
    <row r="20" spans="2:13" ht="19.149999999999999" customHeight="1">
      <c r="D20" s="1" t="s">
        <v>267</v>
      </c>
    </row>
    <row r="21" spans="2:13" ht="19.149999999999999" customHeight="1">
      <c r="C21" s="1" t="s">
        <v>268</v>
      </c>
    </row>
    <row r="22" spans="2:13" ht="44.25" customHeight="1">
      <c r="C22" s="1005"/>
      <c r="D22" s="1006"/>
      <c r="E22" s="1006"/>
      <c r="F22" s="1006"/>
      <c r="G22" s="1006"/>
      <c r="H22" s="1006"/>
      <c r="I22" s="1007"/>
    </row>
    <row r="23" spans="2:13" ht="10.5" customHeight="1"/>
    <row r="24" spans="2:13" ht="19.149999999999999" customHeight="1">
      <c r="B24" s="1" t="s">
        <v>84</v>
      </c>
    </row>
    <row r="25" spans="2:13" ht="44.25" customHeight="1">
      <c r="C25" s="1005"/>
      <c r="D25" s="1006"/>
      <c r="E25" s="1006"/>
      <c r="F25" s="1006"/>
      <c r="G25" s="1006"/>
      <c r="H25" s="1006"/>
      <c r="I25" s="1007"/>
    </row>
    <row r="26" spans="2:13" ht="11.25" customHeight="1">
      <c r="L26" s="227"/>
    </row>
    <row r="27" spans="2:13" ht="19.149999999999999" customHeight="1">
      <c r="B27" s="1" t="s">
        <v>238</v>
      </c>
      <c r="F27" s="74" t="s">
        <v>251</v>
      </c>
      <c r="L27" s="228"/>
    </row>
    <row r="28" spans="2:13" ht="8.25" customHeight="1">
      <c r="J28" s="225"/>
      <c r="K28" s="225"/>
      <c r="L28" s="228"/>
      <c r="M28" s="229"/>
    </row>
    <row r="29" spans="2:13" ht="19.149999999999999" customHeight="1">
      <c r="D29" s="222" t="s">
        <v>269</v>
      </c>
    </row>
    <row r="30" spans="2:13" ht="19.149999999999999" customHeight="1">
      <c r="D30" s="1" t="s">
        <v>270</v>
      </c>
    </row>
    <row r="31" spans="2:13" ht="44.25" customHeight="1">
      <c r="C31" s="1005"/>
      <c r="D31" s="1006"/>
      <c r="E31" s="1006"/>
      <c r="F31" s="1006"/>
      <c r="G31" s="1006"/>
      <c r="H31" s="1006"/>
      <c r="I31" s="1007"/>
    </row>
    <row r="32" spans="2:13" ht="18.75">
      <c r="C32" s="230"/>
      <c r="D32" s="230"/>
      <c r="E32" s="226"/>
      <c r="F32" s="226"/>
      <c r="G32" s="226"/>
      <c r="H32" s="226"/>
      <c r="I32" s="226"/>
      <c r="J32" s="225"/>
      <c r="K32" s="225"/>
      <c r="L32" s="225"/>
      <c r="M32" s="225"/>
    </row>
    <row r="33" spans="3:13" ht="25.5" customHeight="1">
      <c r="C33" s="223"/>
      <c r="D33" s="223"/>
      <c r="E33" s="223"/>
      <c r="F33" s="223"/>
      <c r="G33" s="223"/>
      <c r="H33" s="223"/>
      <c r="I33" s="223"/>
      <c r="J33" s="225"/>
      <c r="K33" s="225"/>
      <c r="L33" s="225"/>
      <c r="M33" s="225"/>
    </row>
  </sheetData>
  <mergeCells count="13">
    <mergeCell ref="H5:I5"/>
    <mergeCell ref="A1:B1"/>
    <mergeCell ref="H1:I1"/>
    <mergeCell ref="H2:I2"/>
    <mergeCell ref="A3:D3"/>
    <mergeCell ref="G4:I4"/>
    <mergeCell ref="C25:I25"/>
    <mergeCell ref="C31:I31"/>
    <mergeCell ref="G6:I6"/>
    <mergeCell ref="G7:I7"/>
    <mergeCell ref="B10:I10"/>
    <mergeCell ref="B12:I12"/>
    <mergeCell ref="C22:I22"/>
  </mergeCells>
  <phoneticPr fontId="1"/>
  <conditionalFormatting sqref="C22:I22 C25:I25">
    <cfRule type="cellIs" dxfId="1101" priority="12" operator="equal">
      <formula>""</formula>
    </cfRule>
  </conditionalFormatting>
  <conditionalFormatting sqref="H2:I2">
    <cfRule type="cellIs" dxfId="1100" priority="10" operator="equal">
      <formula>""</formula>
    </cfRule>
  </conditionalFormatting>
  <conditionalFormatting sqref="C31:I31">
    <cfRule type="cellIs" dxfId="1099" priority="9" operator="equal">
      <formula>""</formula>
    </cfRule>
  </conditionalFormatting>
  <pageMargins left="0.23622047244094491" right="0.23622047244094491" top="0.55118110236220474" bottom="0.55118110236220474" header="0" footer="0"/>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6177" r:id="rId4" name="Check Box 1">
              <controlPr defaultSize="0" autoFill="0" autoLine="0" autoPict="0">
                <anchor moveWithCells="1">
                  <from>
                    <xdr:col>2</xdr:col>
                    <xdr:colOff>180975</xdr:colOff>
                    <xdr:row>19</xdr:row>
                    <xdr:rowOff>9525</xdr:rowOff>
                  </from>
                  <to>
                    <xdr:col>3</xdr:col>
                    <xdr:colOff>152400</xdr:colOff>
                    <xdr:row>20</xdr:row>
                    <xdr:rowOff>19050</xdr:rowOff>
                  </to>
                </anchor>
              </controlPr>
            </control>
          </mc:Choice>
        </mc:AlternateContent>
        <mc:AlternateContent xmlns:mc="http://schemas.openxmlformats.org/markup-compatibility/2006">
          <mc:Choice Requires="x14">
            <control shapeId="306178" r:id="rId5" name="Check Box 2">
              <controlPr defaultSize="0" autoFill="0" autoLine="0" autoPict="0">
                <anchor moveWithCells="1">
                  <from>
                    <xdr:col>2</xdr:col>
                    <xdr:colOff>180975</xdr:colOff>
                    <xdr:row>18</xdr:row>
                    <xdr:rowOff>9525</xdr:rowOff>
                  </from>
                  <to>
                    <xdr:col>3</xdr:col>
                    <xdr:colOff>152400</xdr:colOff>
                    <xdr:row>19</xdr:row>
                    <xdr:rowOff>19050</xdr:rowOff>
                  </to>
                </anchor>
              </controlPr>
            </control>
          </mc:Choice>
        </mc:AlternateContent>
        <mc:AlternateContent xmlns:mc="http://schemas.openxmlformats.org/markup-compatibility/2006">
          <mc:Choice Requires="x14">
            <control shapeId="306179" r:id="rId6" name="Check Box 3">
              <controlPr defaultSize="0" autoFill="0" autoLine="0" autoPict="0">
                <anchor moveWithCells="1">
                  <from>
                    <xdr:col>2</xdr:col>
                    <xdr:colOff>180975</xdr:colOff>
                    <xdr:row>17</xdr:row>
                    <xdr:rowOff>9525</xdr:rowOff>
                  </from>
                  <to>
                    <xdr:col>3</xdr:col>
                    <xdr:colOff>152400</xdr:colOff>
                    <xdr:row>18</xdr:row>
                    <xdr:rowOff>19050</xdr:rowOff>
                  </to>
                </anchor>
              </controlPr>
            </control>
          </mc:Choice>
        </mc:AlternateContent>
        <mc:AlternateContent xmlns:mc="http://schemas.openxmlformats.org/markup-compatibility/2006">
          <mc:Choice Requires="x14">
            <control shapeId="306180" r:id="rId7" name="Check Box 4">
              <controlPr defaultSize="0" autoFill="0" autoLine="0" autoPict="0">
                <anchor moveWithCells="1">
                  <from>
                    <xdr:col>2</xdr:col>
                    <xdr:colOff>180975</xdr:colOff>
                    <xdr:row>16</xdr:row>
                    <xdr:rowOff>9525</xdr:rowOff>
                  </from>
                  <to>
                    <xdr:col>3</xdr:col>
                    <xdr:colOff>152400</xdr:colOff>
                    <xdr:row>17</xdr:row>
                    <xdr:rowOff>19050</xdr:rowOff>
                  </to>
                </anchor>
              </controlPr>
            </control>
          </mc:Choice>
        </mc:AlternateContent>
        <mc:AlternateContent xmlns:mc="http://schemas.openxmlformats.org/markup-compatibility/2006">
          <mc:Choice Requires="x14">
            <control shapeId="306181" r:id="rId8" name="Check Box 5">
              <controlPr defaultSize="0" autoFill="0" autoLine="0" autoPict="0">
                <anchor moveWithCells="1">
                  <from>
                    <xdr:col>2</xdr:col>
                    <xdr:colOff>180975</xdr:colOff>
                    <xdr:row>29</xdr:row>
                    <xdr:rowOff>9525</xdr:rowOff>
                  </from>
                  <to>
                    <xdr:col>3</xdr:col>
                    <xdr:colOff>152400</xdr:colOff>
                    <xdr:row>30</xdr:row>
                    <xdr:rowOff>19050</xdr:rowOff>
                  </to>
                </anchor>
              </controlPr>
            </control>
          </mc:Choice>
        </mc:AlternateContent>
        <mc:AlternateContent xmlns:mc="http://schemas.openxmlformats.org/markup-compatibility/2006">
          <mc:Choice Requires="x14">
            <control shapeId="306182" r:id="rId9" name="Check Box 6">
              <controlPr defaultSize="0" autoFill="0" autoLine="0" autoPict="0">
                <anchor moveWithCells="1">
                  <from>
                    <xdr:col>2</xdr:col>
                    <xdr:colOff>180975</xdr:colOff>
                    <xdr:row>28</xdr:row>
                    <xdr:rowOff>9525</xdr:rowOff>
                  </from>
                  <to>
                    <xdr:col>3</xdr:col>
                    <xdr:colOff>152400</xdr:colOff>
                    <xdr:row>29</xdr:row>
                    <xdr:rowOff>19050</xdr:rowOff>
                  </to>
                </anchor>
              </controlPr>
            </control>
          </mc:Choice>
        </mc:AlternateContent>
        <mc:AlternateContent xmlns:mc="http://schemas.openxmlformats.org/markup-compatibility/2006">
          <mc:Choice Requires="x14">
            <control shapeId="306183" r:id="rId10" name="Check Box 7">
              <controlPr defaultSize="0" autoFill="0" autoLine="0" autoPict="0">
                <anchor moveWithCells="1">
                  <from>
                    <xdr:col>2</xdr:col>
                    <xdr:colOff>180975</xdr:colOff>
                    <xdr:row>29</xdr:row>
                    <xdr:rowOff>9525</xdr:rowOff>
                  </from>
                  <to>
                    <xdr:col>3</xdr:col>
                    <xdr:colOff>152400</xdr:colOff>
                    <xdr:row>30</xdr:row>
                    <xdr:rowOff>19050</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18E11-F007-4145-A123-05FAAC09A580}">
  <sheetPr>
    <tabColor rgb="FFFF6600"/>
  </sheetPr>
  <dimension ref="A1"/>
  <sheetViews>
    <sheetView workbookViewId="0">
      <selection activeCell="E5" sqref="E5"/>
    </sheetView>
  </sheetViews>
  <sheetFormatPr defaultRowHeight="18.75"/>
  <sheetData/>
  <phoneticPr fontId="1"/>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43CDF-50CE-4713-82AA-B683A49E3D75}">
  <sheetPr>
    <tabColor rgb="FFFF6600"/>
    <pageSetUpPr fitToPage="1"/>
  </sheetPr>
  <dimension ref="A1:I29"/>
  <sheetViews>
    <sheetView showGridLines="0" workbookViewId="0">
      <selection activeCell="K16" sqref="K16"/>
    </sheetView>
  </sheetViews>
  <sheetFormatPr defaultColWidth="8.75" defaultRowHeight="13.5"/>
  <cols>
    <col min="1" max="8" width="8.75" style="1"/>
    <col min="9" max="9" width="11.75" style="1" customWidth="1"/>
    <col min="10" max="11" width="8.75" style="1"/>
    <col min="12" max="12" width="19.625" style="1" customWidth="1"/>
    <col min="13" max="13" width="44.375" style="1" customWidth="1"/>
    <col min="14" max="16384" width="8.75" style="1"/>
  </cols>
  <sheetData>
    <row r="1" spans="1:9" ht="18.75">
      <c r="A1" s="1010" t="s">
        <v>95</v>
      </c>
      <c r="B1" s="1011"/>
      <c r="C1" s="70" t="s">
        <v>234</v>
      </c>
      <c r="H1" s="1016" t="s">
        <v>41</v>
      </c>
      <c r="I1" s="1017"/>
    </row>
    <row r="2" spans="1:9" ht="19.149999999999999" customHeight="1">
      <c r="A2" s="2"/>
      <c r="G2" s="1" t="s">
        <v>116</v>
      </c>
      <c r="H2" s="1012"/>
      <c r="I2" s="558"/>
    </row>
    <row r="3" spans="1:9" ht="19.149999999999999" customHeight="1">
      <c r="A3" s="579" t="s">
        <v>237</v>
      </c>
      <c r="B3" s="558"/>
      <c r="C3" s="558"/>
      <c r="D3" s="558"/>
      <c r="E3" s="558"/>
    </row>
    <row r="4" spans="1:9" ht="19.149999999999999" customHeight="1"/>
    <row r="5" spans="1:9" ht="19.149999999999999" customHeight="1">
      <c r="F5" s="72" t="s">
        <v>51</v>
      </c>
      <c r="G5" s="579" t="str">
        <f>IF('　入力シート'!$C$8="","",'　入力シート'!$C$8)</f>
        <v/>
      </c>
      <c r="H5" s="558">
        <f>'　入力シート'!$C$8</f>
        <v>0</v>
      </c>
      <c r="I5" s="558">
        <f>'　入力シート'!$C$8</f>
        <v>0</v>
      </c>
    </row>
    <row r="6" spans="1:9" ht="19.149999999999999" customHeight="1">
      <c r="F6" s="72" t="s">
        <v>0</v>
      </c>
      <c r="G6" s="73" t="s">
        <v>1</v>
      </c>
      <c r="H6" s="580" t="str">
        <f>IF('　入力シート'!$D$11="","",'　入力シート'!$D$11)</f>
        <v/>
      </c>
      <c r="I6" s="558"/>
    </row>
    <row r="7" spans="1:9" ht="19.149999999999999" customHeight="1">
      <c r="F7" s="72"/>
      <c r="G7" s="581" t="str">
        <f>IF('　入力シート'!$C$12="","",'　入力シート'!$C$12)</f>
        <v/>
      </c>
      <c r="H7" s="558"/>
      <c r="I7" s="558"/>
    </row>
    <row r="8" spans="1:9" ht="19.149999999999999" customHeight="1">
      <c r="F8" s="72" t="s">
        <v>49</v>
      </c>
      <c r="G8" s="580" t="str">
        <f>IF('　入力シート'!$C$6="","",'　入力シート'!$C$6)</f>
        <v/>
      </c>
      <c r="H8" s="558"/>
      <c r="I8" s="558"/>
    </row>
    <row r="9" spans="1:9" ht="19.149999999999999" customHeight="1">
      <c r="F9" s="72" t="s">
        <v>210</v>
      </c>
      <c r="G9" s="1" t="str">
        <f>IF('　入力シート'!C11="","",'　入力シート'!C11)</f>
        <v>〒</v>
      </c>
      <c r="H9" s="72" t="s">
        <v>397</v>
      </c>
      <c r="I9" s="1" t="str">
        <f>IF('　入力シート'!$C$8="","",'　入力シート'!$C$8)</f>
        <v/>
      </c>
    </row>
    <row r="10" spans="1:9" ht="19.149999999999999" customHeight="1"/>
    <row r="11" spans="1:9" ht="19.149999999999999" customHeight="1"/>
    <row r="12" spans="1:9" ht="19.149999999999999" customHeight="1">
      <c r="B12" s="1008" t="s">
        <v>89</v>
      </c>
      <c r="C12" s="1009"/>
      <c r="D12" s="1009"/>
      <c r="E12" s="1009"/>
      <c r="F12" s="1009"/>
      <c r="G12" s="558"/>
      <c r="H12" s="558"/>
      <c r="I12" s="558"/>
    </row>
    <row r="13" spans="1:9" ht="19.149999999999999" customHeight="1">
      <c r="C13" s="15"/>
      <c r="D13" s="15"/>
      <c r="E13" s="15"/>
      <c r="F13" s="15"/>
      <c r="G13" s="15"/>
      <c r="H13" s="15"/>
      <c r="I13" s="15"/>
    </row>
    <row r="14" spans="1:9" ht="19.149999999999999" customHeight="1"/>
    <row r="15" spans="1:9" ht="60" customHeight="1">
      <c r="B15" s="1003" t="s">
        <v>402</v>
      </c>
      <c r="C15" s="1004"/>
      <c r="D15" s="1004"/>
      <c r="E15" s="1004"/>
      <c r="F15" s="1004"/>
      <c r="G15" s="1004"/>
      <c r="H15" s="1004"/>
      <c r="I15" s="1004"/>
    </row>
    <row r="16" spans="1:9" ht="19.149999999999999" customHeight="1"/>
    <row r="17" spans="1:9" ht="19.149999999999999" customHeight="1">
      <c r="B17" s="1018" t="s">
        <v>40</v>
      </c>
      <c r="C17" s="1019"/>
      <c r="D17" s="1019"/>
      <c r="E17" s="1019"/>
      <c r="F17" s="1019"/>
      <c r="G17" s="1020"/>
      <c r="H17" s="1020"/>
      <c r="I17" s="1020"/>
    </row>
    <row r="18" spans="1:9" ht="19.149999999999999" customHeight="1"/>
    <row r="19" spans="1:9" ht="19.149999999999999" customHeight="1">
      <c r="B19" s="43" t="s">
        <v>90</v>
      </c>
    </row>
    <row r="20" spans="1:9" ht="19.149999999999999" customHeight="1">
      <c r="B20" s="43"/>
    </row>
    <row r="21" spans="1:9" ht="156.75" customHeight="1">
      <c r="C21" s="1005"/>
      <c r="D21" s="1006"/>
      <c r="E21" s="1006"/>
      <c r="F21" s="1006"/>
      <c r="G21" s="1006"/>
      <c r="H21" s="1006"/>
      <c r="I21" s="1007"/>
    </row>
    <row r="22" spans="1:9" ht="19.149999999999999" customHeight="1"/>
    <row r="23" spans="1:9" ht="19.149999999999999" customHeight="1" thickBot="1"/>
    <row r="24" spans="1:9" ht="19.149999999999999" customHeight="1">
      <c r="A24" s="69"/>
      <c r="B24" s="69" t="s">
        <v>98</v>
      </c>
      <c r="C24" s="69"/>
      <c r="D24" s="69"/>
      <c r="E24" s="69"/>
      <c r="F24" s="69"/>
      <c r="G24" s="69"/>
      <c r="H24" s="69"/>
      <c r="I24" s="69"/>
    </row>
    <row r="25" spans="1:9" ht="19.149999999999999" customHeight="1">
      <c r="B25" s="589" t="s">
        <v>99</v>
      </c>
      <c r="C25" s="590"/>
      <c r="D25" s="590"/>
      <c r="E25" s="590"/>
      <c r="F25" s="590"/>
      <c r="G25" s="590"/>
      <c r="H25" s="590"/>
      <c r="I25" s="1014"/>
    </row>
    <row r="26" spans="1:9" ht="19.149999999999999" customHeight="1">
      <c r="B26" s="1015"/>
      <c r="C26" s="591"/>
      <c r="D26" s="591"/>
      <c r="E26" s="591"/>
      <c r="F26" s="591"/>
      <c r="G26" s="591"/>
      <c r="H26" s="591"/>
      <c r="I26" s="592"/>
    </row>
    <row r="27" spans="1:9" ht="19.149999999999999" customHeight="1">
      <c r="B27" s="1015"/>
      <c r="C27" s="591"/>
      <c r="D27" s="591"/>
      <c r="E27" s="591"/>
      <c r="F27" s="591"/>
      <c r="G27" s="591"/>
      <c r="H27" s="591"/>
      <c r="I27" s="592"/>
    </row>
    <row r="28" spans="1:9" ht="19.149999999999999" customHeight="1">
      <c r="B28" s="593"/>
      <c r="C28" s="594"/>
      <c r="D28" s="594"/>
      <c r="E28" s="594"/>
      <c r="F28" s="594"/>
      <c r="G28" s="594"/>
      <c r="H28" s="594"/>
      <c r="I28" s="595"/>
    </row>
    <row r="29" spans="1:9" ht="19.149999999999999" customHeight="1"/>
  </sheetData>
  <mergeCells count="13">
    <mergeCell ref="B25:I28"/>
    <mergeCell ref="H1:I1"/>
    <mergeCell ref="H2:I2"/>
    <mergeCell ref="B15:I15"/>
    <mergeCell ref="C21:I21"/>
    <mergeCell ref="A1:B1"/>
    <mergeCell ref="G5:I5"/>
    <mergeCell ref="H6:I6"/>
    <mergeCell ref="G7:I7"/>
    <mergeCell ref="G8:I8"/>
    <mergeCell ref="B12:I12"/>
    <mergeCell ref="B17:I17"/>
    <mergeCell ref="A3:E3"/>
  </mergeCells>
  <phoneticPr fontId="1"/>
  <conditionalFormatting sqref="C21:I21">
    <cfRule type="cellIs" dxfId="1098" priority="7" operator="equal">
      <formula>""</formula>
    </cfRule>
  </conditionalFormatting>
  <conditionalFormatting sqref="H2:I2">
    <cfRule type="cellIs" dxfId="1097" priority="6" operator="equal">
      <formula>""</formula>
    </cfRule>
  </conditionalFormatting>
  <pageMargins left="0.25" right="0.25" top="0.75" bottom="0.75" header="0.3" footer="0.3"/>
  <pageSetup paperSize="9" fitToHeight="0"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FF00FF"/>
  </sheetPr>
  <dimension ref="A1"/>
  <sheetViews>
    <sheetView topLeftCell="A15" workbookViewId="0">
      <selection activeCell="E5" sqref="E5"/>
    </sheetView>
  </sheetViews>
  <sheetFormatPr defaultRowHeight="18.75"/>
  <sheetData/>
  <phoneticPr fontId="1"/>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A5FAE-8BA3-4313-9DF7-BE3EC56AB45A}">
  <sheetPr>
    <tabColor rgb="FFFFCC99"/>
    <pageSetUpPr fitToPage="1"/>
  </sheetPr>
  <dimension ref="A1:BC29"/>
  <sheetViews>
    <sheetView showGridLines="0" view="pageBreakPreview" topLeftCell="A2" zoomScaleNormal="100" zoomScaleSheetLayoutView="100" workbookViewId="0">
      <selection activeCell="A5" sqref="A5:M5"/>
    </sheetView>
  </sheetViews>
  <sheetFormatPr defaultColWidth="9" defaultRowHeight="15.75" customHeight="1"/>
  <cols>
    <col min="1" max="1" width="8" style="39" customWidth="1"/>
    <col min="2" max="2" width="2.5" style="39" customWidth="1"/>
    <col min="3" max="52" width="2.5" style="184" customWidth="1"/>
    <col min="53" max="53" width="9" style="184"/>
    <col min="54" max="54" width="11.75" style="184" customWidth="1"/>
    <col min="55" max="55" width="14.875" style="184" customWidth="1"/>
    <col min="56" max="16384" width="9" style="184"/>
  </cols>
  <sheetData>
    <row r="1" spans="1:55" s="37" customFormat="1" ht="15.75" customHeight="1">
      <c r="A1" s="822" t="s">
        <v>53</v>
      </c>
      <c r="B1" s="822"/>
      <c r="C1" s="822"/>
      <c r="D1" s="822"/>
      <c r="E1" s="822"/>
      <c r="F1" s="822"/>
      <c r="G1" s="822"/>
      <c r="H1" s="822"/>
      <c r="I1" s="822"/>
      <c r="J1" s="822"/>
      <c r="K1" s="822"/>
      <c r="L1" s="822"/>
      <c r="M1" s="822"/>
      <c r="N1" s="822"/>
      <c r="O1" s="822"/>
      <c r="P1" s="822"/>
      <c r="Q1" s="822"/>
      <c r="R1" s="822"/>
      <c r="S1" s="822"/>
      <c r="T1" s="822"/>
      <c r="U1" s="822"/>
      <c r="V1" s="822"/>
      <c r="W1" s="822"/>
      <c r="X1" s="822"/>
      <c r="Y1" s="822"/>
      <c r="Z1" s="822"/>
      <c r="AA1" s="822"/>
      <c r="AB1" s="822"/>
      <c r="AC1" s="822"/>
      <c r="AD1" s="822"/>
      <c r="AE1" s="822"/>
      <c r="AF1" s="822"/>
      <c r="AG1" s="822"/>
      <c r="AH1" s="822"/>
      <c r="AI1" s="822"/>
      <c r="AJ1" s="822"/>
      <c r="AK1" s="822"/>
      <c r="AL1" s="822"/>
      <c r="AM1" s="822"/>
      <c r="AN1" s="822"/>
      <c r="AO1" s="822"/>
      <c r="AP1" s="822"/>
      <c r="AQ1" s="822"/>
      <c r="AR1" s="822"/>
      <c r="AS1" s="822"/>
      <c r="AT1" s="822"/>
      <c r="AU1" s="822"/>
      <c r="AV1" s="822"/>
      <c r="AW1" s="822"/>
      <c r="AX1" s="822"/>
      <c r="AY1" s="822"/>
      <c r="AZ1" s="822"/>
    </row>
    <row r="2" spans="1:55" s="37" customFormat="1" ht="15.75" customHeight="1">
      <c r="A2" s="822" t="s">
        <v>54</v>
      </c>
      <c r="B2" s="822"/>
      <c r="C2" s="822"/>
      <c r="D2" s="822"/>
      <c r="E2" s="822"/>
      <c r="F2" s="822"/>
      <c r="G2" s="822"/>
      <c r="H2" s="822"/>
      <c r="I2" s="822"/>
      <c r="J2" s="822"/>
      <c r="K2" s="822"/>
      <c r="L2" s="822"/>
      <c r="M2" s="822"/>
      <c r="N2" s="822"/>
      <c r="O2" s="822"/>
      <c r="P2" s="822"/>
      <c r="Q2" s="822"/>
      <c r="R2" s="822"/>
      <c r="S2" s="822"/>
      <c r="T2" s="822"/>
      <c r="U2" s="822"/>
      <c r="V2" s="822"/>
      <c r="W2" s="822"/>
      <c r="X2" s="822"/>
      <c r="Y2" s="822"/>
      <c r="Z2" s="822"/>
      <c r="AA2" s="822"/>
      <c r="AB2" s="822"/>
      <c r="AC2" s="822"/>
      <c r="AD2" s="822"/>
      <c r="AE2" s="822"/>
      <c r="AF2" s="822"/>
      <c r="AG2" s="822"/>
      <c r="AH2" s="822"/>
      <c r="AI2" s="822"/>
      <c r="AJ2" s="822"/>
      <c r="AK2" s="822"/>
      <c r="AL2" s="822"/>
      <c r="AM2" s="822"/>
      <c r="AN2" s="822"/>
      <c r="AO2" s="822"/>
      <c r="AP2" s="822"/>
      <c r="AQ2" s="822"/>
      <c r="AR2" s="822"/>
      <c r="AS2" s="822"/>
      <c r="AT2" s="822"/>
      <c r="AU2" s="822"/>
      <c r="AV2" s="822"/>
      <c r="AW2" s="822"/>
      <c r="AX2" s="822"/>
      <c r="AY2" s="822"/>
      <c r="AZ2" s="822"/>
    </row>
    <row r="3" spans="1:55" ht="20.100000000000001" customHeight="1">
      <c r="A3" s="823" t="s">
        <v>81</v>
      </c>
      <c r="B3" s="558"/>
      <c r="C3" s="558"/>
      <c r="D3" s="183"/>
      <c r="E3" s="183"/>
      <c r="F3" s="183"/>
      <c r="G3" s="183"/>
      <c r="H3" s="38"/>
      <c r="I3" s="38"/>
      <c r="J3" s="38"/>
      <c r="K3" s="38"/>
      <c r="L3" s="38"/>
      <c r="M3" s="38"/>
      <c r="N3" s="38"/>
      <c r="O3" s="38"/>
      <c r="P3" s="38"/>
      <c r="Q3" s="38"/>
      <c r="R3" s="38"/>
      <c r="S3" s="38"/>
      <c r="T3" s="38"/>
      <c r="U3" s="38"/>
      <c r="V3" s="38"/>
      <c r="W3" s="38"/>
      <c r="X3" s="38"/>
      <c r="Y3" s="38"/>
      <c r="Z3" s="38"/>
      <c r="AA3" s="38"/>
      <c r="AB3" s="38"/>
      <c r="AC3" s="38"/>
      <c r="AD3" s="38"/>
      <c r="AE3" s="38"/>
      <c r="AF3" s="38"/>
      <c r="AG3" s="38"/>
      <c r="AH3" s="38"/>
      <c r="AI3" s="38"/>
      <c r="AJ3" s="38"/>
      <c r="AK3" s="38"/>
      <c r="AL3" s="38"/>
      <c r="AM3" s="38"/>
      <c r="AN3" s="38"/>
      <c r="AO3" s="38"/>
      <c r="AP3" s="38"/>
      <c r="AQ3" s="824" t="s">
        <v>93</v>
      </c>
      <c r="AR3" s="825"/>
      <c r="AS3" s="825"/>
      <c r="AT3" s="825"/>
      <c r="AU3" s="825"/>
      <c r="AV3" s="825"/>
      <c r="AW3" s="825"/>
      <c r="AX3" s="825"/>
      <c r="AY3" s="825"/>
      <c r="AZ3" s="825"/>
    </row>
    <row r="4" spans="1:55" ht="20.100000000000001" customHeight="1">
      <c r="A4" s="184"/>
      <c r="B4" s="184"/>
      <c r="AP4" s="826" t="s">
        <v>80</v>
      </c>
      <c r="AQ4" s="827"/>
      <c r="AR4" s="827"/>
      <c r="AS4" s="827"/>
      <c r="AT4" s="828"/>
      <c r="AU4" s="829"/>
      <c r="AV4" s="829"/>
      <c r="AW4" s="829"/>
      <c r="AX4" s="829"/>
      <c r="AY4" s="829"/>
      <c r="AZ4" s="829"/>
    </row>
    <row r="5" spans="1:55" ht="20.100000000000001" customHeight="1">
      <c r="A5" s="830" t="s">
        <v>143</v>
      </c>
      <c r="B5" s="831"/>
      <c r="C5" s="831"/>
      <c r="D5" s="831"/>
      <c r="E5" s="831"/>
      <c r="F5" s="831"/>
      <c r="G5" s="831"/>
      <c r="H5" s="831"/>
      <c r="I5" s="831"/>
      <c r="J5" s="831"/>
      <c r="K5" s="831"/>
      <c r="L5" s="831"/>
      <c r="M5" s="831"/>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32" t="s">
        <v>79</v>
      </c>
      <c r="AQ5" s="833"/>
      <c r="AR5" s="833"/>
      <c r="AS5" s="833"/>
      <c r="AT5" s="834"/>
      <c r="AU5" s="835"/>
      <c r="AV5" s="835"/>
      <c r="AW5" s="835"/>
      <c r="AX5" s="835"/>
      <c r="AY5" s="835"/>
      <c r="AZ5" s="835"/>
    </row>
    <row r="6" spans="1:55" ht="20.100000000000001" customHeight="1">
      <c r="A6" s="836" t="s">
        <v>59</v>
      </c>
      <c r="B6" s="837"/>
      <c r="C6" s="837"/>
      <c r="D6" s="837"/>
      <c r="E6" s="837"/>
      <c r="F6" s="837"/>
      <c r="G6" s="837"/>
      <c r="H6" s="837"/>
      <c r="I6" s="837"/>
      <c r="J6" s="837"/>
      <c r="K6" s="837"/>
      <c r="L6" s="837"/>
      <c r="M6" s="838"/>
      <c r="N6" s="839"/>
      <c r="O6" s="817"/>
      <c r="P6" s="817"/>
      <c r="Q6" s="817"/>
      <c r="R6" s="817"/>
      <c r="S6" s="817"/>
      <c r="T6" s="817"/>
      <c r="U6" s="817"/>
      <c r="V6" s="817"/>
      <c r="W6" s="817"/>
      <c r="X6" s="817"/>
      <c r="Y6" s="817"/>
      <c r="Z6" s="817"/>
      <c r="AA6" s="817"/>
      <c r="AB6" s="840" t="s">
        <v>77</v>
      </c>
      <c r="AC6" s="841"/>
      <c r="AD6" s="841"/>
      <c r="AE6" s="842"/>
      <c r="AF6" s="839"/>
      <c r="AG6" s="817"/>
      <c r="AH6" s="817"/>
      <c r="AI6" s="817"/>
      <c r="AJ6" s="817"/>
      <c r="AK6" s="817"/>
      <c r="AL6" s="818"/>
      <c r="AM6" s="860" t="s">
        <v>124</v>
      </c>
      <c r="AN6" s="861"/>
      <c r="AO6" s="861"/>
      <c r="AP6" s="861"/>
      <c r="AQ6" s="861"/>
      <c r="AR6" s="861"/>
      <c r="AS6" s="861"/>
      <c r="AT6" s="863" t="s">
        <v>126</v>
      </c>
      <c r="AU6" s="864"/>
      <c r="AV6" s="864"/>
      <c r="AW6" s="864"/>
      <c r="AX6" s="864"/>
      <c r="AY6" s="864"/>
      <c r="AZ6" s="865"/>
    </row>
    <row r="7" spans="1:55" ht="20.100000000000001" customHeight="1">
      <c r="A7" s="836" t="s">
        <v>122</v>
      </c>
      <c r="B7" s="837"/>
      <c r="C7" s="837"/>
      <c r="D7" s="837"/>
      <c r="E7" s="837"/>
      <c r="F7" s="837"/>
      <c r="G7" s="837"/>
      <c r="H7" s="837"/>
      <c r="I7" s="837"/>
      <c r="J7" s="837"/>
      <c r="K7" s="837"/>
      <c r="L7" s="837"/>
      <c r="M7" s="838"/>
      <c r="N7" s="839"/>
      <c r="O7" s="817"/>
      <c r="P7" s="817"/>
      <c r="Q7" s="817"/>
      <c r="R7" s="817"/>
      <c r="S7" s="817"/>
      <c r="T7" s="817"/>
      <c r="U7" s="817"/>
      <c r="V7" s="817"/>
      <c r="W7" s="817"/>
      <c r="X7" s="817"/>
      <c r="Y7" s="817"/>
      <c r="Z7" s="817"/>
      <c r="AA7" s="817"/>
      <c r="AB7" s="840" t="s">
        <v>78</v>
      </c>
      <c r="AC7" s="841"/>
      <c r="AD7" s="841"/>
      <c r="AE7" s="842"/>
      <c r="AF7" s="839"/>
      <c r="AG7" s="817"/>
      <c r="AH7" s="817"/>
      <c r="AI7" s="817"/>
      <c r="AJ7" s="817"/>
      <c r="AK7" s="817"/>
      <c r="AL7" s="818"/>
      <c r="AM7" s="862" t="s">
        <v>142</v>
      </c>
      <c r="AN7" s="861"/>
      <c r="AO7" s="861"/>
      <c r="AP7" s="861"/>
      <c r="AQ7" s="861"/>
      <c r="AR7" s="861"/>
      <c r="AS7" s="861"/>
      <c r="AT7" s="863" t="s">
        <v>127</v>
      </c>
      <c r="AU7" s="864"/>
      <c r="AV7" s="864"/>
      <c r="AW7" s="864"/>
      <c r="AX7" s="864"/>
      <c r="AY7" s="864"/>
      <c r="AZ7" s="865"/>
    </row>
    <row r="8" spans="1:55" ht="20.100000000000001" customHeight="1">
      <c r="A8" s="836" t="s">
        <v>76</v>
      </c>
      <c r="B8" s="837"/>
      <c r="C8" s="837"/>
      <c r="D8" s="837"/>
      <c r="E8" s="837"/>
      <c r="F8" s="837"/>
      <c r="G8" s="837"/>
      <c r="H8" s="837"/>
      <c r="I8" s="837"/>
      <c r="J8" s="837"/>
      <c r="K8" s="837"/>
      <c r="L8" s="837"/>
      <c r="M8" s="838"/>
      <c r="N8" s="839"/>
      <c r="O8" s="817"/>
      <c r="P8" s="817"/>
      <c r="Q8" s="817"/>
      <c r="R8" s="817"/>
      <c r="S8" s="817"/>
      <c r="T8" s="817"/>
      <c r="U8" s="817"/>
      <c r="V8" s="817"/>
      <c r="W8" s="817"/>
      <c r="X8" s="817"/>
      <c r="Y8" s="817"/>
      <c r="Z8" s="817"/>
      <c r="AA8" s="817"/>
      <c r="AB8" s="840" t="s">
        <v>144</v>
      </c>
      <c r="AC8" s="841"/>
      <c r="AD8" s="841"/>
      <c r="AE8" s="842"/>
      <c r="AF8" s="839"/>
      <c r="AG8" s="817"/>
      <c r="AH8" s="817"/>
      <c r="AI8" s="817"/>
      <c r="AJ8" s="817"/>
      <c r="AK8" s="817"/>
      <c r="AL8" s="817"/>
      <c r="AM8" s="817"/>
      <c r="AN8" s="817"/>
      <c r="AO8" s="817"/>
      <c r="AP8" s="817"/>
      <c r="AQ8" s="817"/>
      <c r="AR8" s="817"/>
      <c r="AS8" s="817"/>
      <c r="AT8" s="817"/>
      <c r="AU8" s="817"/>
      <c r="AV8" s="817"/>
      <c r="AW8" s="817"/>
      <c r="AX8" s="817"/>
      <c r="AY8" s="817"/>
      <c r="AZ8" s="818"/>
    </row>
    <row r="9" spans="1:55" ht="20.100000000000001" customHeight="1">
      <c r="A9" s="90" t="s">
        <v>129</v>
      </c>
      <c r="B9" s="40"/>
      <c r="C9" s="40"/>
      <c r="D9" s="40"/>
      <c r="E9" s="40"/>
      <c r="F9" s="40"/>
      <c r="G9" s="40"/>
      <c r="H9" s="40"/>
      <c r="I9" s="40"/>
      <c r="J9" s="40"/>
      <c r="K9" s="41"/>
      <c r="L9" s="41"/>
      <c r="M9" s="41"/>
      <c r="N9" s="41"/>
      <c r="O9" s="41"/>
      <c r="P9" s="41"/>
      <c r="Q9" s="41"/>
      <c r="R9" s="41"/>
      <c r="S9" s="41"/>
      <c r="T9" s="41"/>
      <c r="U9" s="41"/>
      <c r="V9" s="41"/>
      <c r="W9" s="41"/>
      <c r="X9" s="41"/>
      <c r="Y9" s="41"/>
      <c r="Z9" s="41"/>
      <c r="AA9" s="41"/>
      <c r="AB9" s="41"/>
      <c r="AC9" s="41"/>
      <c r="AD9" s="41"/>
      <c r="AE9" s="41"/>
      <c r="AF9" s="41"/>
      <c r="AG9" s="41"/>
      <c r="AH9" s="41"/>
      <c r="AI9" s="41"/>
      <c r="AJ9" s="41"/>
      <c r="AK9" s="41"/>
      <c r="AL9" s="41"/>
      <c r="AM9" s="41"/>
      <c r="AN9" s="41"/>
      <c r="AO9" s="41"/>
      <c r="AP9" s="41"/>
      <c r="AQ9" s="41"/>
      <c r="AR9" s="41"/>
      <c r="AS9" s="41"/>
      <c r="AT9" s="41"/>
      <c r="AU9" s="41"/>
      <c r="AV9" s="41"/>
      <c r="AW9" s="41"/>
      <c r="AX9" s="41"/>
      <c r="AY9" s="41"/>
      <c r="AZ9" s="91"/>
    </row>
    <row r="10" spans="1:55" ht="20.100000000000001" customHeight="1">
      <c r="A10" s="843" t="s">
        <v>6</v>
      </c>
      <c r="B10" s="844"/>
      <c r="C10" s="847" t="s">
        <v>160</v>
      </c>
      <c r="D10" s="848"/>
      <c r="E10" s="848"/>
      <c r="F10" s="848"/>
      <c r="G10" s="848"/>
      <c r="H10" s="848"/>
      <c r="I10" s="848"/>
      <c r="J10" s="848"/>
      <c r="K10" s="848"/>
      <c r="L10" s="844"/>
      <c r="M10" s="843" t="s">
        <v>118</v>
      </c>
      <c r="N10" s="848"/>
      <c r="O10" s="848"/>
      <c r="P10" s="848"/>
      <c r="Q10" s="848"/>
      <c r="R10" s="848"/>
      <c r="S10" s="848"/>
      <c r="T10" s="848"/>
      <c r="U10" s="848"/>
      <c r="V10" s="848"/>
      <c r="W10" s="848"/>
      <c r="X10" s="850"/>
      <c r="Y10" s="850"/>
      <c r="Z10" s="850"/>
      <c r="AA10" s="850"/>
      <c r="AB10" s="843" t="s">
        <v>120</v>
      </c>
      <c r="AC10" s="848"/>
      <c r="AD10" s="848"/>
      <c r="AE10" s="850"/>
      <c r="AF10" s="850"/>
      <c r="AG10" s="850"/>
      <c r="AH10" s="850"/>
      <c r="AI10" s="850"/>
      <c r="AJ10" s="850"/>
      <c r="AK10" s="850"/>
      <c r="AL10" s="850"/>
      <c r="AM10" s="850"/>
      <c r="AN10" s="850"/>
      <c r="AO10" s="850"/>
      <c r="AP10" s="850"/>
      <c r="AQ10" s="850"/>
      <c r="AR10" s="850"/>
      <c r="AS10" s="850"/>
      <c r="AT10" s="749"/>
      <c r="AU10" s="847" t="s">
        <v>7</v>
      </c>
      <c r="AV10" s="887"/>
      <c r="AW10" s="887"/>
      <c r="AX10" s="887"/>
      <c r="AY10" s="887"/>
      <c r="AZ10" s="888"/>
      <c r="BB10" s="111" t="s">
        <v>8</v>
      </c>
      <c r="BC10" s="111"/>
    </row>
    <row r="11" spans="1:55" ht="24" customHeight="1" thickBot="1">
      <c r="A11" s="845"/>
      <c r="B11" s="846"/>
      <c r="C11" s="845"/>
      <c r="D11" s="849"/>
      <c r="E11" s="849"/>
      <c r="F11" s="849"/>
      <c r="G11" s="849"/>
      <c r="H11" s="849"/>
      <c r="I11" s="849"/>
      <c r="J11" s="849"/>
      <c r="K11" s="849"/>
      <c r="L11" s="846"/>
      <c r="M11" s="851" t="s">
        <v>119</v>
      </c>
      <c r="N11" s="852"/>
      <c r="O11" s="852"/>
      <c r="P11" s="852"/>
      <c r="Q11" s="852"/>
      <c r="R11" s="852"/>
      <c r="S11" s="852"/>
      <c r="T11" s="852"/>
      <c r="U11" s="852"/>
      <c r="V11" s="853"/>
      <c r="W11" s="854"/>
      <c r="X11" s="855" t="s">
        <v>121</v>
      </c>
      <c r="Y11" s="856"/>
      <c r="Z11" s="856"/>
      <c r="AA11" s="857"/>
      <c r="AB11" s="851" t="s">
        <v>119</v>
      </c>
      <c r="AC11" s="853"/>
      <c r="AD11" s="853"/>
      <c r="AE11" s="853"/>
      <c r="AF11" s="853"/>
      <c r="AG11" s="853"/>
      <c r="AH11" s="853"/>
      <c r="AI11" s="853"/>
      <c r="AJ11" s="853"/>
      <c r="AK11" s="853"/>
      <c r="AL11" s="854"/>
      <c r="AM11" s="858" t="s">
        <v>161</v>
      </c>
      <c r="AN11" s="859"/>
      <c r="AO11" s="859"/>
      <c r="AP11" s="859"/>
      <c r="AQ11" s="859"/>
      <c r="AR11" s="859"/>
      <c r="AS11" s="859"/>
      <c r="AT11" s="859"/>
      <c r="AU11" s="889"/>
      <c r="AV11" s="890"/>
      <c r="AW11" s="890"/>
      <c r="AX11" s="890"/>
      <c r="AY11" s="890"/>
      <c r="AZ11" s="891"/>
      <c r="BB11" s="112" t="s">
        <v>5</v>
      </c>
      <c r="BC11" s="113" t="s">
        <v>117</v>
      </c>
    </row>
    <row r="12" spans="1:55" ht="20.100000000000001" customHeight="1" thickTop="1">
      <c r="A12" s="876"/>
      <c r="B12" s="877"/>
      <c r="C12" s="878"/>
      <c r="D12" s="878"/>
      <c r="E12" s="878"/>
      <c r="F12" s="878"/>
      <c r="G12" s="878"/>
      <c r="H12" s="878"/>
      <c r="I12" s="878"/>
      <c r="J12" s="878"/>
      <c r="K12" s="878"/>
      <c r="L12" s="878"/>
      <c r="M12" s="879"/>
      <c r="N12" s="880"/>
      <c r="O12" s="880"/>
      <c r="P12" s="880"/>
      <c r="Q12" s="880"/>
      <c r="R12" s="880"/>
      <c r="S12" s="880"/>
      <c r="T12" s="880"/>
      <c r="U12" s="880"/>
      <c r="V12" s="881"/>
      <c r="W12" s="882"/>
      <c r="X12" s="879"/>
      <c r="Y12" s="881"/>
      <c r="Z12" s="881"/>
      <c r="AA12" s="882"/>
      <c r="AB12" s="879"/>
      <c r="AC12" s="881"/>
      <c r="AD12" s="881"/>
      <c r="AE12" s="881"/>
      <c r="AF12" s="881"/>
      <c r="AG12" s="881"/>
      <c r="AH12" s="881"/>
      <c r="AI12" s="881"/>
      <c r="AJ12" s="881"/>
      <c r="AK12" s="881"/>
      <c r="AL12" s="882"/>
      <c r="AM12" s="866"/>
      <c r="AN12" s="867"/>
      <c r="AO12" s="867"/>
      <c r="AP12" s="867"/>
      <c r="AQ12" s="867"/>
      <c r="AR12" s="867"/>
      <c r="AS12" s="867"/>
      <c r="AT12" s="867"/>
      <c r="AU12" s="866"/>
      <c r="AV12" s="867"/>
      <c r="AW12" s="867"/>
      <c r="AX12" s="867"/>
      <c r="AY12" s="867"/>
      <c r="AZ12" s="867"/>
      <c r="BB12" s="110" t="s">
        <v>148</v>
      </c>
      <c r="BC12" s="114" t="s">
        <v>156</v>
      </c>
    </row>
    <row r="13" spans="1:55" ht="20.100000000000001" customHeight="1">
      <c r="A13" s="1021"/>
      <c r="B13" s="1021"/>
      <c r="C13" s="1022"/>
      <c r="D13" s="1022"/>
      <c r="E13" s="1022"/>
      <c r="F13" s="1022"/>
      <c r="G13" s="1022"/>
      <c r="H13" s="1022"/>
      <c r="I13" s="1022"/>
      <c r="J13" s="1022"/>
      <c r="K13" s="1022"/>
      <c r="L13" s="1022"/>
      <c r="M13" s="1023"/>
      <c r="N13" s="1024"/>
      <c r="O13" s="1024"/>
      <c r="P13" s="1024"/>
      <c r="Q13" s="1024"/>
      <c r="R13" s="1024"/>
      <c r="S13" s="1024"/>
      <c r="T13" s="1024"/>
      <c r="U13" s="1024"/>
      <c r="V13" s="1025"/>
      <c r="W13" s="1026"/>
      <c r="X13" s="1023"/>
      <c r="Y13" s="1025"/>
      <c r="Z13" s="1025"/>
      <c r="AA13" s="1026"/>
      <c r="AB13" s="1023"/>
      <c r="AC13" s="1025"/>
      <c r="AD13" s="1025"/>
      <c r="AE13" s="1025"/>
      <c r="AF13" s="1025"/>
      <c r="AG13" s="1025"/>
      <c r="AH13" s="1025"/>
      <c r="AI13" s="1025"/>
      <c r="AJ13" s="1025"/>
      <c r="AK13" s="1025"/>
      <c r="AL13" s="1026"/>
      <c r="AM13" s="1027"/>
      <c r="AN13" s="1028"/>
      <c r="AO13" s="1028"/>
      <c r="AP13" s="1028"/>
      <c r="AQ13" s="1028"/>
      <c r="AR13" s="1028"/>
      <c r="AS13" s="1028"/>
      <c r="AT13" s="1028"/>
      <c r="AU13" s="1027"/>
      <c r="AV13" s="1028"/>
      <c r="AW13" s="1028"/>
      <c r="AX13" s="1028"/>
      <c r="AY13" s="1028"/>
      <c r="AZ13" s="1028"/>
      <c r="BB13" s="110" t="s">
        <v>149</v>
      </c>
      <c r="BC13" s="114" t="s">
        <v>157</v>
      </c>
    </row>
    <row r="14" spans="1:55" ht="20.100000000000001" customHeight="1">
      <c r="A14" s="868"/>
      <c r="B14" s="868"/>
      <c r="C14" s="869"/>
      <c r="D14" s="869"/>
      <c r="E14" s="869"/>
      <c r="F14" s="869"/>
      <c r="G14" s="869"/>
      <c r="H14" s="869"/>
      <c r="I14" s="869"/>
      <c r="J14" s="869"/>
      <c r="K14" s="869"/>
      <c r="L14" s="869"/>
      <c r="M14" s="870"/>
      <c r="N14" s="871"/>
      <c r="O14" s="871"/>
      <c r="P14" s="871"/>
      <c r="Q14" s="871"/>
      <c r="R14" s="871"/>
      <c r="S14" s="871"/>
      <c r="T14" s="871"/>
      <c r="U14" s="871"/>
      <c r="V14" s="872"/>
      <c r="W14" s="873"/>
      <c r="X14" s="870"/>
      <c r="Y14" s="872"/>
      <c r="Z14" s="872"/>
      <c r="AA14" s="873"/>
      <c r="AB14" s="870"/>
      <c r="AC14" s="872"/>
      <c r="AD14" s="872"/>
      <c r="AE14" s="872"/>
      <c r="AF14" s="872"/>
      <c r="AG14" s="872"/>
      <c r="AH14" s="872"/>
      <c r="AI14" s="872"/>
      <c r="AJ14" s="872"/>
      <c r="AK14" s="872"/>
      <c r="AL14" s="873"/>
      <c r="AM14" s="874"/>
      <c r="AN14" s="875"/>
      <c r="AO14" s="875"/>
      <c r="AP14" s="875"/>
      <c r="AQ14" s="875"/>
      <c r="AR14" s="875"/>
      <c r="AS14" s="875"/>
      <c r="AT14" s="875"/>
      <c r="AU14" s="874"/>
      <c r="AV14" s="875"/>
      <c r="AW14" s="875"/>
      <c r="AX14" s="875"/>
      <c r="AY14" s="875"/>
      <c r="AZ14" s="875"/>
      <c r="BB14" s="110" t="s">
        <v>150</v>
      </c>
      <c r="BC14" s="114" t="s">
        <v>158</v>
      </c>
    </row>
    <row r="15" spans="1:55" ht="20.100000000000001" customHeight="1">
      <c r="A15" s="868"/>
      <c r="B15" s="868"/>
      <c r="C15" s="869"/>
      <c r="D15" s="869"/>
      <c r="E15" s="869"/>
      <c r="F15" s="869"/>
      <c r="G15" s="869"/>
      <c r="H15" s="869"/>
      <c r="I15" s="869"/>
      <c r="J15" s="869"/>
      <c r="K15" s="869"/>
      <c r="L15" s="869"/>
      <c r="M15" s="870"/>
      <c r="N15" s="871"/>
      <c r="O15" s="871"/>
      <c r="P15" s="871"/>
      <c r="Q15" s="871"/>
      <c r="R15" s="871"/>
      <c r="S15" s="871"/>
      <c r="T15" s="871"/>
      <c r="U15" s="871"/>
      <c r="V15" s="872"/>
      <c r="W15" s="873"/>
      <c r="X15" s="870"/>
      <c r="Y15" s="872"/>
      <c r="Z15" s="872"/>
      <c r="AA15" s="873"/>
      <c r="AB15" s="870"/>
      <c r="AC15" s="872"/>
      <c r="AD15" s="872"/>
      <c r="AE15" s="872"/>
      <c r="AF15" s="872"/>
      <c r="AG15" s="872"/>
      <c r="AH15" s="872"/>
      <c r="AI15" s="872"/>
      <c r="AJ15" s="872"/>
      <c r="AK15" s="872"/>
      <c r="AL15" s="873"/>
      <c r="AM15" s="874"/>
      <c r="AN15" s="875"/>
      <c r="AO15" s="875"/>
      <c r="AP15" s="875"/>
      <c r="AQ15" s="875"/>
      <c r="AR15" s="875"/>
      <c r="AS15" s="875"/>
      <c r="AT15" s="875"/>
      <c r="AU15" s="874"/>
      <c r="AV15" s="875"/>
      <c r="AW15" s="875"/>
      <c r="AX15" s="875"/>
      <c r="AY15" s="875"/>
      <c r="AZ15" s="875"/>
      <c r="BB15" s="110" t="s">
        <v>151</v>
      </c>
      <c r="BC15" s="114" t="s">
        <v>159</v>
      </c>
    </row>
    <row r="16" spans="1:55" ht="20.100000000000001" customHeight="1">
      <c r="A16" s="868"/>
      <c r="B16" s="868"/>
      <c r="C16" s="869"/>
      <c r="D16" s="869"/>
      <c r="E16" s="869"/>
      <c r="F16" s="869"/>
      <c r="G16" s="869"/>
      <c r="H16" s="869"/>
      <c r="I16" s="869"/>
      <c r="J16" s="869"/>
      <c r="K16" s="869"/>
      <c r="L16" s="869"/>
      <c r="M16" s="870"/>
      <c r="N16" s="871"/>
      <c r="O16" s="871"/>
      <c r="P16" s="871"/>
      <c r="Q16" s="871"/>
      <c r="R16" s="871"/>
      <c r="S16" s="871"/>
      <c r="T16" s="871"/>
      <c r="U16" s="871"/>
      <c r="V16" s="872"/>
      <c r="W16" s="873"/>
      <c r="X16" s="870"/>
      <c r="Y16" s="872"/>
      <c r="Z16" s="872"/>
      <c r="AA16" s="873"/>
      <c r="AB16" s="870"/>
      <c r="AC16" s="872"/>
      <c r="AD16" s="872"/>
      <c r="AE16" s="872"/>
      <c r="AF16" s="872"/>
      <c r="AG16" s="872"/>
      <c r="AH16" s="872"/>
      <c r="AI16" s="872"/>
      <c r="AJ16" s="872"/>
      <c r="AK16" s="872"/>
      <c r="AL16" s="873"/>
      <c r="AM16" s="874"/>
      <c r="AN16" s="875"/>
      <c r="AO16" s="875"/>
      <c r="AP16" s="875"/>
      <c r="AQ16" s="875"/>
      <c r="AR16" s="875"/>
      <c r="AS16" s="875"/>
      <c r="AT16" s="875"/>
      <c r="AU16" s="874"/>
      <c r="AV16" s="875"/>
      <c r="AW16" s="875"/>
      <c r="AX16" s="875"/>
      <c r="AY16" s="875"/>
      <c r="AZ16" s="875"/>
      <c r="BB16" s="110" t="s">
        <v>145</v>
      </c>
      <c r="BC16" s="114" t="s">
        <v>154</v>
      </c>
    </row>
    <row r="17" spans="1:55" ht="20.100000000000001" customHeight="1">
      <c r="A17" s="868"/>
      <c r="B17" s="868"/>
      <c r="C17" s="869"/>
      <c r="D17" s="869"/>
      <c r="E17" s="869"/>
      <c r="F17" s="869"/>
      <c r="G17" s="869"/>
      <c r="H17" s="869"/>
      <c r="I17" s="869"/>
      <c r="J17" s="869"/>
      <c r="K17" s="869"/>
      <c r="L17" s="869"/>
      <c r="M17" s="870"/>
      <c r="N17" s="871"/>
      <c r="O17" s="871"/>
      <c r="P17" s="871"/>
      <c r="Q17" s="871"/>
      <c r="R17" s="871"/>
      <c r="S17" s="871"/>
      <c r="T17" s="871"/>
      <c r="U17" s="871"/>
      <c r="V17" s="872"/>
      <c r="W17" s="873"/>
      <c r="X17" s="870"/>
      <c r="Y17" s="872"/>
      <c r="Z17" s="872"/>
      <c r="AA17" s="873"/>
      <c r="AB17" s="870"/>
      <c r="AC17" s="872"/>
      <c r="AD17" s="872"/>
      <c r="AE17" s="872"/>
      <c r="AF17" s="872"/>
      <c r="AG17" s="872"/>
      <c r="AH17" s="872"/>
      <c r="AI17" s="872"/>
      <c r="AJ17" s="872"/>
      <c r="AK17" s="872"/>
      <c r="AL17" s="873"/>
      <c r="AM17" s="874"/>
      <c r="AN17" s="875"/>
      <c r="AO17" s="875"/>
      <c r="AP17" s="875"/>
      <c r="AQ17" s="875"/>
      <c r="AR17" s="875"/>
      <c r="AS17" s="875"/>
      <c r="AT17" s="875"/>
      <c r="AU17" s="874"/>
      <c r="AV17" s="875"/>
      <c r="AW17" s="875"/>
      <c r="AX17" s="875"/>
      <c r="AY17" s="875"/>
      <c r="AZ17" s="875"/>
      <c r="BB17" s="110" t="s">
        <v>152</v>
      </c>
      <c r="BC17" s="114"/>
    </row>
    <row r="18" spans="1:55" ht="20.100000000000001" customHeight="1">
      <c r="A18" s="868"/>
      <c r="B18" s="868"/>
      <c r="C18" s="869"/>
      <c r="D18" s="869"/>
      <c r="E18" s="869"/>
      <c r="F18" s="869"/>
      <c r="G18" s="869"/>
      <c r="H18" s="869"/>
      <c r="I18" s="869"/>
      <c r="J18" s="869"/>
      <c r="K18" s="869"/>
      <c r="L18" s="869"/>
      <c r="M18" s="870"/>
      <c r="N18" s="871"/>
      <c r="O18" s="871"/>
      <c r="P18" s="871"/>
      <c r="Q18" s="871"/>
      <c r="R18" s="871"/>
      <c r="S18" s="871"/>
      <c r="T18" s="871"/>
      <c r="U18" s="871"/>
      <c r="V18" s="872"/>
      <c r="W18" s="873"/>
      <c r="X18" s="870"/>
      <c r="Y18" s="872"/>
      <c r="Z18" s="872"/>
      <c r="AA18" s="873"/>
      <c r="AB18" s="870"/>
      <c r="AC18" s="872"/>
      <c r="AD18" s="872"/>
      <c r="AE18" s="872"/>
      <c r="AF18" s="872"/>
      <c r="AG18" s="872"/>
      <c r="AH18" s="872"/>
      <c r="AI18" s="872"/>
      <c r="AJ18" s="872"/>
      <c r="AK18" s="872"/>
      <c r="AL18" s="873"/>
      <c r="AM18" s="874"/>
      <c r="AN18" s="875"/>
      <c r="AO18" s="875"/>
      <c r="AP18" s="875"/>
      <c r="AQ18" s="875"/>
      <c r="AR18" s="875"/>
      <c r="AS18" s="875"/>
      <c r="AT18" s="875"/>
      <c r="AU18" s="874"/>
      <c r="AV18" s="875"/>
      <c r="AW18" s="875"/>
      <c r="AX18" s="875"/>
      <c r="AY18" s="875"/>
      <c r="AZ18" s="875"/>
      <c r="BB18" s="110" t="s">
        <v>153</v>
      </c>
      <c r="BC18" s="114"/>
    </row>
    <row r="19" spans="1:55" ht="20.100000000000001" customHeight="1">
      <c r="A19" s="868"/>
      <c r="B19" s="868"/>
      <c r="C19" s="869"/>
      <c r="D19" s="869"/>
      <c r="E19" s="869"/>
      <c r="F19" s="869"/>
      <c r="G19" s="869"/>
      <c r="H19" s="869"/>
      <c r="I19" s="869"/>
      <c r="J19" s="869"/>
      <c r="K19" s="869"/>
      <c r="L19" s="869"/>
      <c r="M19" s="870"/>
      <c r="N19" s="871"/>
      <c r="O19" s="871"/>
      <c r="P19" s="871"/>
      <c r="Q19" s="871"/>
      <c r="R19" s="871"/>
      <c r="S19" s="871"/>
      <c r="T19" s="871"/>
      <c r="U19" s="871"/>
      <c r="V19" s="872"/>
      <c r="W19" s="873"/>
      <c r="X19" s="870"/>
      <c r="Y19" s="872"/>
      <c r="Z19" s="872"/>
      <c r="AA19" s="873"/>
      <c r="AB19" s="870"/>
      <c r="AC19" s="872"/>
      <c r="AD19" s="872"/>
      <c r="AE19" s="872"/>
      <c r="AF19" s="872"/>
      <c r="AG19" s="872"/>
      <c r="AH19" s="872"/>
      <c r="AI19" s="872"/>
      <c r="AJ19" s="872"/>
      <c r="AK19" s="872"/>
      <c r="AL19" s="873"/>
      <c r="AM19" s="874"/>
      <c r="AN19" s="875"/>
      <c r="AO19" s="875"/>
      <c r="AP19" s="875"/>
      <c r="AQ19" s="875"/>
      <c r="AR19" s="875"/>
      <c r="AS19" s="875"/>
      <c r="AT19" s="875"/>
      <c r="AU19" s="874"/>
      <c r="AV19" s="875"/>
      <c r="AW19" s="875"/>
      <c r="AX19" s="875"/>
      <c r="AY19" s="875"/>
      <c r="AZ19" s="875"/>
      <c r="BB19" s="110" t="s">
        <v>154</v>
      </c>
      <c r="BC19" s="114"/>
    </row>
    <row r="20" spans="1:55" ht="20.100000000000001" customHeight="1">
      <c r="A20" s="868"/>
      <c r="B20" s="868"/>
      <c r="C20" s="869"/>
      <c r="D20" s="869"/>
      <c r="E20" s="869"/>
      <c r="F20" s="869"/>
      <c r="G20" s="869"/>
      <c r="H20" s="869"/>
      <c r="I20" s="869"/>
      <c r="J20" s="869"/>
      <c r="K20" s="869"/>
      <c r="L20" s="869"/>
      <c r="M20" s="870"/>
      <c r="N20" s="871"/>
      <c r="O20" s="871"/>
      <c r="P20" s="871"/>
      <c r="Q20" s="871"/>
      <c r="R20" s="871"/>
      <c r="S20" s="871"/>
      <c r="T20" s="871"/>
      <c r="U20" s="871"/>
      <c r="V20" s="872"/>
      <c r="W20" s="873"/>
      <c r="X20" s="870"/>
      <c r="Y20" s="872"/>
      <c r="Z20" s="872"/>
      <c r="AA20" s="873"/>
      <c r="AB20" s="870"/>
      <c r="AC20" s="872"/>
      <c r="AD20" s="872"/>
      <c r="AE20" s="872"/>
      <c r="AF20" s="872"/>
      <c r="AG20" s="872"/>
      <c r="AH20" s="872"/>
      <c r="AI20" s="872"/>
      <c r="AJ20" s="872"/>
      <c r="AK20" s="872"/>
      <c r="AL20" s="873"/>
      <c r="AM20" s="874"/>
      <c r="AN20" s="875"/>
      <c r="AO20" s="875"/>
      <c r="AP20" s="875"/>
      <c r="AQ20" s="875"/>
      <c r="AR20" s="875"/>
      <c r="AS20" s="875"/>
      <c r="AT20" s="875"/>
      <c r="AU20" s="874"/>
      <c r="AV20" s="875"/>
      <c r="AW20" s="875"/>
      <c r="AX20" s="875"/>
      <c r="AY20" s="875"/>
      <c r="AZ20" s="875"/>
    </row>
    <row r="21" spans="1:55" ht="20.100000000000001" customHeight="1">
      <c r="A21" s="868"/>
      <c r="B21" s="868"/>
      <c r="C21" s="869"/>
      <c r="D21" s="869"/>
      <c r="E21" s="869"/>
      <c r="F21" s="869"/>
      <c r="G21" s="869"/>
      <c r="H21" s="869"/>
      <c r="I21" s="869"/>
      <c r="J21" s="869"/>
      <c r="K21" s="869"/>
      <c r="L21" s="869"/>
      <c r="M21" s="870"/>
      <c r="N21" s="871"/>
      <c r="O21" s="871"/>
      <c r="P21" s="871"/>
      <c r="Q21" s="871"/>
      <c r="R21" s="871"/>
      <c r="S21" s="871"/>
      <c r="T21" s="871"/>
      <c r="U21" s="871"/>
      <c r="V21" s="872"/>
      <c r="W21" s="873"/>
      <c r="X21" s="870"/>
      <c r="Y21" s="872"/>
      <c r="Z21" s="872"/>
      <c r="AA21" s="873"/>
      <c r="AB21" s="870"/>
      <c r="AC21" s="872"/>
      <c r="AD21" s="872"/>
      <c r="AE21" s="872"/>
      <c r="AF21" s="872"/>
      <c r="AG21" s="872"/>
      <c r="AH21" s="872"/>
      <c r="AI21" s="872"/>
      <c r="AJ21" s="872"/>
      <c r="AK21" s="872"/>
      <c r="AL21" s="873"/>
      <c r="AM21" s="874"/>
      <c r="AN21" s="875"/>
      <c r="AO21" s="875"/>
      <c r="AP21" s="875"/>
      <c r="AQ21" s="875"/>
      <c r="AR21" s="875"/>
      <c r="AS21" s="875"/>
      <c r="AT21" s="875"/>
      <c r="AU21" s="874"/>
      <c r="AV21" s="875"/>
      <c r="AW21" s="875"/>
      <c r="AX21" s="875"/>
      <c r="AY21" s="875"/>
      <c r="AZ21" s="875"/>
    </row>
    <row r="22" spans="1:55" ht="20.100000000000001" customHeight="1">
      <c r="A22" s="868"/>
      <c r="B22" s="868"/>
      <c r="C22" s="869"/>
      <c r="D22" s="869"/>
      <c r="E22" s="869"/>
      <c r="F22" s="869"/>
      <c r="G22" s="869"/>
      <c r="H22" s="869"/>
      <c r="I22" s="869"/>
      <c r="J22" s="869"/>
      <c r="K22" s="869"/>
      <c r="L22" s="869"/>
      <c r="M22" s="870"/>
      <c r="N22" s="871"/>
      <c r="O22" s="871"/>
      <c r="P22" s="871"/>
      <c r="Q22" s="871"/>
      <c r="R22" s="871"/>
      <c r="S22" s="871"/>
      <c r="T22" s="871"/>
      <c r="U22" s="871"/>
      <c r="V22" s="872"/>
      <c r="W22" s="873"/>
      <c r="X22" s="870"/>
      <c r="Y22" s="872"/>
      <c r="Z22" s="872"/>
      <c r="AA22" s="873"/>
      <c r="AB22" s="870"/>
      <c r="AC22" s="872"/>
      <c r="AD22" s="872"/>
      <c r="AE22" s="872"/>
      <c r="AF22" s="872"/>
      <c r="AG22" s="872"/>
      <c r="AH22" s="872"/>
      <c r="AI22" s="872"/>
      <c r="AJ22" s="872"/>
      <c r="AK22" s="872"/>
      <c r="AL22" s="873"/>
      <c r="AM22" s="874"/>
      <c r="AN22" s="875"/>
      <c r="AO22" s="875"/>
      <c r="AP22" s="875"/>
      <c r="AQ22" s="875"/>
      <c r="AR22" s="875"/>
      <c r="AS22" s="875"/>
      <c r="AT22" s="875"/>
      <c r="AU22" s="874"/>
      <c r="AV22" s="875"/>
      <c r="AW22" s="875"/>
      <c r="AX22" s="875"/>
      <c r="AY22" s="875"/>
      <c r="AZ22" s="875"/>
    </row>
    <row r="23" spans="1:55" ht="20.100000000000001" customHeight="1">
      <c r="A23" s="868"/>
      <c r="B23" s="868"/>
      <c r="C23" s="869"/>
      <c r="D23" s="869"/>
      <c r="E23" s="869"/>
      <c r="F23" s="869"/>
      <c r="G23" s="869"/>
      <c r="H23" s="869"/>
      <c r="I23" s="869"/>
      <c r="J23" s="869"/>
      <c r="K23" s="869"/>
      <c r="L23" s="869"/>
      <c r="M23" s="870"/>
      <c r="N23" s="871"/>
      <c r="O23" s="871"/>
      <c r="P23" s="871"/>
      <c r="Q23" s="871"/>
      <c r="R23" s="871"/>
      <c r="S23" s="871"/>
      <c r="T23" s="871"/>
      <c r="U23" s="871"/>
      <c r="V23" s="872"/>
      <c r="W23" s="873"/>
      <c r="X23" s="870"/>
      <c r="Y23" s="872"/>
      <c r="Z23" s="872"/>
      <c r="AA23" s="873"/>
      <c r="AB23" s="870"/>
      <c r="AC23" s="872"/>
      <c r="AD23" s="872"/>
      <c r="AE23" s="872"/>
      <c r="AF23" s="872"/>
      <c r="AG23" s="872"/>
      <c r="AH23" s="872"/>
      <c r="AI23" s="872"/>
      <c r="AJ23" s="872"/>
      <c r="AK23" s="872"/>
      <c r="AL23" s="873"/>
      <c r="AM23" s="874"/>
      <c r="AN23" s="875"/>
      <c r="AO23" s="875"/>
      <c r="AP23" s="875"/>
      <c r="AQ23" s="875"/>
      <c r="AR23" s="875"/>
      <c r="AS23" s="875"/>
      <c r="AT23" s="875"/>
      <c r="AU23" s="874"/>
      <c r="AV23" s="875"/>
      <c r="AW23" s="875"/>
      <c r="AX23" s="875"/>
      <c r="AY23" s="875"/>
      <c r="AZ23" s="875"/>
    </row>
    <row r="24" spans="1:55" ht="20.100000000000001" customHeight="1">
      <c r="A24" s="868"/>
      <c r="B24" s="868"/>
      <c r="C24" s="869"/>
      <c r="D24" s="869"/>
      <c r="E24" s="869"/>
      <c r="F24" s="869"/>
      <c r="G24" s="869"/>
      <c r="H24" s="869"/>
      <c r="I24" s="869"/>
      <c r="J24" s="869"/>
      <c r="K24" s="869"/>
      <c r="L24" s="869"/>
      <c r="M24" s="870"/>
      <c r="N24" s="871"/>
      <c r="O24" s="871"/>
      <c r="P24" s="871"/>
      <c r="Q24" s="871"/>
      <c r="R24" s="871"/>
      <c r="S24" s="871"/>
      <c r="T24" s="871"/>
      <c r="U24" s="871"/>
      <c r="V24" s="872"/>
      <c r="W24" s="873"/>
      <c r="X24" s="870"/>
      <c r="Y24" s="872"/>
      <c r="Z24" s="872"/>
      <c r="AA24" s="873"/>
      <c r="AB24" s="870"/>
      <c r="AC24" s="872"/>
      <c r="AD24" s="872"/>
      <c r="AE24" s="872"/>
      <c r="AF24" s="872"/>
      <c r="AG24" s="872"/>
      <c r="AH24" s="872"/>
      <c r="AI24" s="872"/>
      <c r="AJ24" s="872"/>
      <c r="AK24" s="872"/>
      <c r="AL24" s="873"/>
      <c r="AM24" s="874"/>
      <c r="AN24" s="875"/>
      <c r="AO24" s="875"/>
      <c r="AP24" s="875"/>
      <c r="AQ24" s="875"/>
      <c r="AR24" s="875"/>
      <c r="AS24" s="875"/>
      <c r="AT24" s="875"/>
      <c r="AU24" s="874"/>
      <c r="AV24" s="875"/>
      <c r="AW24" s="875"/>
      <c r="AX24" s="875"/>
      <c r="AY24" s="875"/>
      <c r="AZ24" s="875"/>
    </row>
    <row r="25" spans="1:55" ht="20.100000000000001" customHeight="1">
      <c r="A25" s="868"/>
      <c r="B25" s="868"/>
      <c r="C25" s="869"/>
      <c r="D25" s="869"/>
      <c r="E25" s="869"/>
      <c r="F25" s="869"/>
      <c r="G25" s="869"/>
      <c r="H25" s="869"/>
      <c r="I25" s="869"/>
      <c r="J25" s="869"/>
      <c r="K25" s="869"/>
      <c r="L25" s="869"/>
      <c r="M25" s="870"/>
      <c r="N25" s="871"/>
      <c r="O25" s="871"/>
      <c r="P25" s="871"/>
      <c r="Q25" s="871"/>
      <c r="R25" s="871"/>
      <c r="S25" s="871"/>
      <c r="T25" s="871"/>
      <c r="U25" s="871"/>
      <c r="V25" s="872"/>
      <c r="W25" s="873"/>
      <c r="X25" s="870"/>
      <c r="Y25" s="872"/>
      <c r="Z25" s="872"/>
      <c r="AA25" s="873"/>
      <c r="AB25" s="870"/>
      <c r="AC25" s="872"/>
      <c r="AD25" s="872"/>
      <c r="AE25" s="872"/>
      <c r="AF25" s="872"/>
      <c r="AG25" s="872"/>
      <c r="AH25" s="872"/>
      <c r="AI25" s="872"/>
      <c r="AJ25" s="872"/>
      <c r="AK25" s="872"/>
      <c r="AL25" s="873"/>
      <c r="AM25" s="874"/>
      <c r="AN25" s="875"/>
      <c r="AO25" s="875"/>
      <c r="AP25" s="875"/>
      <c r="AQ25" s="875"/>
      <c r="AR25" s="875"/>
      <c r="AS25" s="875"/>
      <c r="AT25" s="875"/>
      <c r="AU25" s="874"/>
      <c r="AV25" s="875"/>
      <c r="AW25" s="875"/>
      <c r="AX25" s="875"/>
      <c r="AY25" s="875"/>
      <c r="AZ25" s="875"/>
    </row>
    <row r="26" spans="1:55" ht="20.100000000000001" customHeight="1">
      <c r="A26" s="892"/>
      <c r="B26" s="892"/>
      <c r="C26" s="893"/>
      <c r="D26" s="893"/>
      <c r="E26" s="893"/>
      <c r="F26" s="893"/>
      <c r="G26" s="893"/>
      <c r="H26" s="893"/>
      <c r="I26" s="893"/>
      <c r="J26" s="893"/>
      <c r="K26" s="893"/>
      <c r="L26" s="893"/>
      <c r="M26" s="870"/>
      <c r="N26" s="871"/>
      <c r="O26" s="871"/>
      <c r="P26" s="871"/>
      <c r="Q26" s="871"/>
      <c r="R26" s="871"/>
      <c r="S26" s="871"/>
      <c r="T26" s="871"/>
      <c r="U26" s="871"/>
      <c r="V26" s="872"/>
      <c r="W26" s="873"/>
      <c r="X26" s="870"/>
      <c r="Y26" s="872"/>
      <c r="Z26" s="872"/>
      <c r="AA26" s="873"/>
      <c r="AB26" s="870"/>
      <c r="AC26" s="872"/>
      <c r="AD26" s="872"/>
      <c r="AE26" s="872"/>
      <c r="AF26" s="872"/>
      <c r="AG26" s="872"/>
      <c r="AH26" s="872"/>
      <c r="AI26" s="872"/>
      <c r="AJ26" s="872"/>
      <c r="AK26" s="872"/>
      <c r="AL26" s="873"/>
      <c r="AM26" s="874"/>
      <c r="AN26" s="875"/>
      <c r="AO26" s="875"/>
      <c r="AP26" s="875"/>
      <c r="AQ26" s="875"/>
      <c r="AR26" s="875"/>
      <c r="AS26" s="875"/>
      <c r="AT26" s="875"/>
      <c r="AU26" s="883"/>
      <c r="AV26" s="884"/>
      <c r="AW26" s="884"/>
      <c r="AX26" s="884"/>
      <c r="AY26" s="884"/>
      <c r="AZ26" s="884"/>
    </row>
    <row r="27" spans="1:55" ht="20.100000000000001" customHeight="1">
      <c r="A27" s="885"/>
      <c r="B27" s="885"/>
      <c r="C27" s="885"/>
      <c r="D27" s="885"/>
      <c r="E27" s="885"/>
      <c r="F27" s="885"/>
      <c r="G27" s="885"/>
      <c r="H27" s="885"/>
      <c r="I27" s="885"/>
      <c r="J27" s="885"/>
      <c r="K27" s="885"/>
      <c r="L27" s="885"/>
      <c r="M27" s="885"/>
      <c r="N27" s="885"/>
      <c r="O27" s="885"/>
      <c r="P27" s="885"/>
      <c r="Q27" s="885"/>
      <c r="R27" s="885"/>
      <c r="S27" s="885"/>
      <c r="T27" s="885"/>
      <c r="U27" s="885"/>
      <c r="V27" s="885"/>
      <c r="W27" s="885"/>
      <c r="X27" s="885"/>
      <c r="Y27" s="885"/>
      <c r="Z27" s="885"/>
      <c r="AA27" s="885"/>
      <c r="AB27" s="885"/>
      <c r="AC27" s="885"/>
      <c r="AD27" s="885"/>
      <c r="AE27" s="885"/>
      <c r="AF27" s="885"/>
      <c r="AG27" s="885"/>
      <c r="AH27" s="885"/>
      <c r="AI27" s="885"/>
      <c r="AJ27" s="885"/>
      <c r="AK27" s="885"/>
      <c r="AL27" s="885"/>
      <c r="AM27" s="885"/>
      <c r="AN27" s="885"/>
      <c r="AO27" s="885"/>
      <c r="AP27" s="885"/>
      <c r="AQ27" s="885"/>
      <c r="AR27" s="885"/>
      <c r="AS27" s="885"/>
      <c r="AT27" s="885"/>
      <c r="AU27" s="885"/>
      <c r="AV27" s="885"/>
      <c r="AW27" s="885"/>
      <c r="AX27" s="885"/>
      <c r="AY27" s="885"/>
      <c r="AZ27" s="885"/>
    </row>
    <row r="28" spans="1:55" ht="20.100000000000001" customHeight="1">
      <c r="A28" s="886"/>
      <c r="B28" s="886"/>
      <c r="C28" s="886"/>
      <c r="D28" s="886"/>
      <c r="E28" s="886"/>
      <c r="F28" s="886"/>
      <c r="G28" s="886"/>
      <c r="H28" s="886"/>
      <c r="I28" s="886"/>
      <c r="J28" s="886"/>
      <c r="K28" s="886"/>
      <c r="L28" s="886"/>
      <c r="M28" s="886"/>
      <c r="N28" s="886"/>
      <c r="O28" s="886"/>
      <c r="P28" s="886"/>
      <c r="Q28" s="886"/>
      <c r="R28" s="886"/>
      <c r="S28" s="886"/>
      <c r="T28" s="886"/>
      <c r="U28" s="886"/>
      <c r="V28" s="886"/>
      <c r="W28" s="886"/>
      <c r="X28" s="886"/>
      <c r="Y28" s="886"/>
      <c r="Z28" s="886"/>
      <c r="AA28" s="886"/>
      <c r="AB28" s="886"/>
      <c r="AC28" s="886"/>
      <c r="AD28" s="886"/>
      <c r="AE28" s="886"/>
      <c r="AF28" s="886"/>
      <c r="AG28" s="886"/>
      <c r="AH28" s="886"/>
      <c r="AI28" s="886"/>
      <c r="AJ28" s="886"/>
      <c r="AK28" s="886"/>
      <c r="AL28" s="886"/>
      <c r="AM28" s="886"/>
      <c r="AN28" s="886"/>
      <c r="AO28" s="886"/>
      <c r="AP28" s="886"/>
      <c r="AQ28" s="886"/>
      <c r="AR28" s="886"/>
      <c r="AS28" s="886"/>
      <c r="AT28" s="886"/>
      <c r="AU28" s="886"/>
      <c r="AV28" s="886"/>
      <c r="AW28" s="886"/>
      <c r="AX28" s="886"/>
      <c r="AY28" s="886"/>
      <c r="AZ28" s="886"/>
    </row>
    <row r="29" spans="1:55" ht="20.100000000000001" customHeight="1"/>
  </sheetData>
  <mergeCells count="141">
    <mergeCell ref="AU26:AZ26"/>
    <mergeCell ref="A27:AZ27"/>
    <mergeCell ref="A28:AZ28"/>
    <mergeCell ref="A26:B26"/>
    <mergeCell ref="C26:L26"/>
    <mergeCell ref="M26:W26"/>
    <mergeCell ref="X26:AA26"/>
    <mergeCell ref="AB26:AL26"/>
    <mergeCell ref="AM26:AT26"/>
    <mergeCell ref="AU24:AZ24"/>
    <mergeCell ref="A25:B25"/>
    <mergeCell ref="C25:L25"/>
    <mergeCell ref="M25:W25"/>
    <mergeCell ref="X25:AA25"/>
    <mergeCell ref="AB25:AL25"/>
    <mergeCell ref="AM25:AT25"/>
    <mergeCell ref="AU25:AZ25"/>
    <mergeCell ref="A24:B24"/>
    <mergeCell ref="C24:L24"/>
    <mergeCell ref="M24:W24"/>
    <mergeCell ref="X24:AA24"/>
    <mergeCell ref="AB24:AL24"/>
    <mergeCell ref="AM24:AT24"/>
    <mergeCell ref="AU22:AZ22"/>
    <mergeCell ref="A23:B23"/>
    <mergeCell ref="C23:L23"/>
    <mergeCell ref="M23:W23"/>
    <mergeCell ref="X23:AA23"/>
    <mergeCell ref="AB23:AL23"/>
    <mergeCell ref="AM23:AT23"/>
    <mergeCell ref="AU23:AZ23"/>
    <mergeCell ref="A22:B22"/>
    <mergeCell ref="C22:L22"/>
    <mergeCell ref="M22:W22"/>
    <mergeCell ref="X22:AA22"/>
    <mergeCell ref="AB22:AL22"/>
    <mergeCell ref="AM22:AT22"/>
    <mergeCell ref="AU20:AZ20"/>
    <mergeCell ref="A21:B21"/>
    <mergeCell ref="C21:L21"/>
    <mergeCell ref="M21:W21"/>
    <mergeCell ref="X21:AA21"/>
    <mergeCell ref="AB21:AL21"/>
    <mergeCell ref="AM21:AT21"/>
    <mergeCell ref="AU21:AZ21"/>
    <mergeCell ref="A20:B20"/>
    <mergeCell ref="C20:L20"/>
    <mergeCell ref="M20:W20"/>
    <mergeCell ref="X20:AA20"/>
    <mergeCell ref="AB20:AL20"/>
    <mergeCell ref="AM20:AT20"/>
    <mergeCell ref="AU18:AZ18"/>
    <mergeCell ref="A19:B19"/>
    <mergeCell ref="C19:L19"/>
    <mergeCell ref="M19:W19"/>
    <mergeCell ref="X19:AA19"/>
    <mergeCell ref="AB19:AL19"/>
    <mergeCell ref="AM19:AT19"/>
    <mergeCell ref="AU19:AZ19"/>
    <mergeCell ref="A18:B18"/>
    <mergeCell ref="C18:L18"/>
    <mergeCell ref="M18:W18"/>
    <mergeCell ref="X18:AA18"/>
    <mergeCell ref="AB18:AL18"/>
    <mergeCell ref="AM18:AT18"/>
    <mergeCell ref="AU16:AZ16"/>
    <mergeCell ref="A17:B17"/>
    <mergeCell ref="C17:L17"/>
    <mergeCell ref="M17:W17"/>
    <mergeCell ref="X17:AA17"/>
    <mergeCell ref="AB17:AL17"/>
    <mergeCell ref="AM17:AT17"/>
    <mergeCell ref="AU17:AZ17"/>
    <mergeCell ref="A16:B16"/>
    <mergeCell ref="C16:L16"/>
    <mergeCell ref="M16:W16"/>
    <mergeCell ref="X16:AA16"/>
    <mergeCell ref="AB16:AL16"/>
    <mergeCell ref="AM16:AT16"/>
    <mergeCell ref="AU14:AZ14"/>
    <mergeCell ref="A15:B15"/>
    <mergeCell ref="C15:L15"/>
    <mergeCell ref="M15:W15"/>
    <mergeCell ref="X15:AA15"/>
    <mergeCell ref="AB15:AL15"/>
    <mergeCell ref="AM15:AT15"/>
    <mergeCell ref="AU15:AZ15"/>
    <mergeCell ref="A14:B14"/>
    <mergeCell ref="C14:L14"/>
    <mergeCell ref="M14:W14"/>
    <mergeCell ref="X14:AA14"/>
    <mergeCell ref="AB14:AL14"/>
    <mergeCell ref="AM14:AT14"/>
    <mergeCell ref="AU12:AZ12"/>
    <mergeCell ref="A13:B13"/>
    <mergeCell ref="C13:L13"/>
    <mergeCell ref="M13:W13"/>
    <mergeCell ref="X13:AA13"/>
    <mergeCell ref="AB13:AL13"/>
    <mergeCell ref="AM13:AT13"/>
    <mergeCell ref="AU13:AZ13"/>
    <mergeCell ref="X11:AA11"/>
    <mergeCell ref="AB11:AL11"/>
    <mergeCell ref="AM11:AT11"/>
    <mergeCell ref="A12:B12"/>
    <mergeCell ref="C12:L12"/>
    <mergeCell ref="M12:W12"/>
    <mergeCell ref="X12:AA12"/>
    <mergeCell ref="AB12:AL12"/>
    <mergeCell ref="AM12:AT12"/>
    <mergeCell ref="A8:M8"/>
    <mergeCell ref="N8:AA8"/>
    <mergeCell ref="AB8:AE8"/>
    <mergeCell ref="AF8:AZ8"/>
    <mergeCell ref="A10:B11"/>
    <mergeCell ref="C10:L11"/>
    <mergeCell ref="M10:AA10"/>
    <mergeCell ref="AB10:AT10"/>
    <mergeCell ref="AU10:AZ11"/>
    <mergeCell ref="M11:W11"/>
    <mergeCell ref="A1:AZ1"/>
    <mergeCell ref="A2:AZ2"/>
    <mergeCell ref="A3:C3"/>
    <mergeCell ref="AQ3:AZ3"/>
    <mergeCell ref="AP4:AS4"/>
    <mergeCell ref="AT4:AZ4"/>
    <mergeCell ref="A7:M7"/>
    <mergeCell ref="N7:AA7"/>
    <mergeCell ref="AB7:AE7"/>
    <mergeCell ref="AF7:AL7"/>
    <mergeCell ref="AM7:AS7"/>
    <mergeCell ref="AT7:AZ7"/>
    <mergeCell ref="A5:M5"/>
    <mergeCell ref="AP5:AS5"/>
    <mergeCell ref="AT5:AZ5"/>
    <mergeCell ref="A6:M6"/>
    <mergeCell ref="N6:AA6"/>
    <mergeCell ref="AB6:AE6"/>
    <mergeCell ref="AF6:AL6"/>
    <mergeCell ref="AM6:AS6"/>
    <mergeCell ref="AT6:AZ6"/>
  </mergeCells>
  <phoneticPr fontId="1"/>
  <conditionalFormatting sqref="N6:AA8 AF8:AZ8 AF6:AL7 AT4:AZ5 X12:X26 A12:U26 AM12:AZ26 AB12:AB26">
    <cfRule type="cellIs" dxfId="1096" priority="2" operator="equal">
      <formula>""</formula>
    </cfRule>
  </conditionalFormatting>
  <conditionalFormatting sqref="AT6:AZ7">
    <cfRule type="cellIs" dxfId="1095" priority="1" operator="equal">
      <formula>""</formula>
    </cfRule>
  </conditionalFormatting>
  <dataValidations count="3">
    <dataValidation type="list" showInputMessage="1" showErrorMessage="1" sqref="AM13:AT13" xr:uid="{D1CF6374-4988-4D20-8BF4-FE3AAA7B7943}">
      <formula1>$BC$12:$BC$17</formula1>
    </dataValidation>
    <dataValidation type="list" allowBlank="1" showInputMessage="1" showErrorMessage="1" sqref="AM12:AT12 AM14:AT26" xr:uid="{0FA84C50-76CC-4B3B-A639-9B45E993F539}">
      <formula1>$BC$12:$BC$17</formula1>
    </dataValidation>
    <dataValidation type="list" allowBlank="1" showInputMessage="1" showErrorMessage="1" sqref="C12:L26" xr:uid="{F27DB404-38BE-4B90-8B7F-544B61633BA1}">
      <formula1>$BB$12:$BB$20</formula1>
    </dataValidation>
  </dataValidations>
  <printOptions horizontalCentered="1"/>
  <pageMargins left="0.25" right="0.25" top="0.75" bottom="0.75" header="0.3" footer="0.3"/>
  <pageSetup paperSize="9" scale="73"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88772" r:id="rId4" name="Check Box 4">
              <controlPr defaultSize="0" autoFill="0" autoLine="0" autoPict="0">
                <anchor moveWithCells="1">
                  <from>
                    <xdr:col>14</xdr:col>
                    <xdr:colOff>123825</xdr:colOff>
                    <xdr:row>3</xdr:row>
                    <xdr:rowOff>190500</xdr:rowOff>
                  </from>
                  <to>
                    <xdr:col>19</xdr:col>
                    <xdr:colOff>76200</xdr:colOff>
                    <xdr:row>4</xdr:row>
                    <xdr:rowOff>200025</xdr:rowOff>
                  </to>
                </anchor>
              </controlPr>
            </control>
          </mc:Choice>
        </mc:AlternateContent>
        <mc:AlternateContent xmlns:mc="http://schemas.openxmlformats.org/markup-compatibility/2006">
          <mc:Choice Requires="x14">
            <control shapeId="288773" r:id="rId5" name="Check Box 5">
              <controlPr defaultSize="0" autoFill="0" autoLine="0" autoPict="0">
                <anchor moveWithCells="1">
                  <from>
                    <xdr:col>19</xdr:col>
                    <xdr:colOff>180975</xdr:colOff>
                    <xdr:row>3</xdr:row>
                    <xdr:rowOff>190500</xdr:rowOff>
                  </from>
                  <to>
                    <xdr:col>25</xdr:col>
                    <xdr:colOff>0</xdr:colOff>
                    <xdr:row>4</xdr:row>
                    <xdr:rowOff>200025</xdr:rowOff>
                  </to>
                </anchor>
              </controlPr>
            </control>
          </mc:Choice>
        </mc:AlternateContent>
        <mc:AlternateContent xmlns:mc="http://schemas.openxmlformats.org/markup-compatibility/2006">
          <mc:Choice Requires="x14">
            <control shapeId="288774" r:id="rId6" name="Check Box 6">
              <controlPr defaultSize="0" autoFill="0" autoLine="0" autoPict="0">
                <anchor moveWithCells="1">
                  <from>
                    <xdr:col>25</xdr:col>
                    <xdr:colOff>76200</xdr:colOff>
                    <xdr:row>3</xdr:row>
                    <xdr:rowOff>180975</xdr:rowOff>
                  </from>
                  <to>
                    <xdr:col>30</xdr:col>
                    <xdr:colOff>28575</xdr:colOff>
                    <xdr:row>4</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21</vt:i4>
      </vt:variant>
      <vt:variant>
        <vt:lpstr>名前付き一覧</vt:lpstr>
      </vt:variant>
      <vt:variant>
        <vt:i4>17</vt:i4>
      </vt:variant>
    </vt:vector>
  </HeadingPairs>
  <TitlesOfParts>
    <vt:vector size="38" baseType="lpstr">
      <vt:lpstr>　入力シート</vt:lpstr>
      <vt:lpstr>　入力シート 記入例</vt:lpstr>
      <vt:lpstr>様式第1号-1　提出書類チェックシート</vt:lpstr>
      <vt:lpstr>様式第1号-２　振込先口座情報</vt:lpstr>
      <vt:lpstr>様式第1号-３　誓約書</vt:lpstr>
      <vt:lpstr>様式第２号_事業計画（実施）カガミ</vt:lpstr>
      <vt:lpstr>様式２号ー２－１(転換）</vt:lpstr>
      <vt:lpstr>様式２号ー２－１(転換）記入例</vt:lpstr>
      <vt:lpstr>様式２号_別添２_ほ場一覧兼補助申請額算定シート </vt:lpstr>
      <vt:lpstr>様式２号_別添２_ほ場一覧兼補助申請額算定シート _記入例</vt:lpstr>
      <vt:lpstr>参考様式2_生産行程管理記録 </vt:lpstr>
      <vt:lpstr>様式2号_別添１_構成員</vt:lpstr>
      <vt:lpstr>記入不要_対象ほ場面積の算定</vt:lpstr>
      <vt:lpstr>様式第５号_交付申請書</vt:lpstr>
      <vt:lpstr>変更時→</vt:lpstr>
      <vt:lpstr>様式第３号_変更申請書</vt:lpstr>
      <vt:lpstr>様式第３号_1_変更届</vt:lpstr>
      <vt:lpstr>廃止→</vt:lpstr>
      <vt:lpstr>様式第４号_廃止届</vt:lpstr>
      <vt:lpstr>実績報告→</vt:lpstr>
      <vt:lpstr>参考様式2_生産行程管理記録 _実績</vt:lpstr>
      <vt:lpstr>'　入力シート'!Print_Area</vt:lpstr>
      <vt:lpstr>'　入力シート 記入例'!Print_Area</vt:lpstr>
      <vt:lpstr>'参考様式2_生産行程管理記録 '!Print_Area</vt:lpstr>
      <vt:lpstr>'参考様式2_生産行程管理記録 _実績'!Print_Area</vt:lpstr>
      <vt:lpstr>様式2号_別添１_構成員!Print_Area</vt:lpstr>
      <vt:lpstr>'様式２号_別添２_ほ場一覧兼補助申請額算定シート '!Print_Area</vt:lpstr>
      <vt:lpstr>'様式２号_別添２_ほ場一覧兼補助申請額算定シート _記入例'!Print_Area</vt:lpstr>
      <vt:lpstr>'様式２号ー２－１(転換）'!Print_Area</vt:lpstr>
      <vt:lpstr>'様式２号ー２－１(転換）記入例'!Print_Area</vt:lpstr>
      <vt:lpstr>'様式第1号-1　提出書類チェックシート'!Print_Area</vt:lpstr>
      <vt:lpstr>'様式第1号-２　振込先口座情報'!Print_Area</vt:lpstr>
      <vt:lpstr>'様式第1号-３　誓約書'!Print_Area</vt:lpstr>
      <vt:lpstr>'様式第２号_事業計画（実施）カガミ'!Print_Area</vt:lpstr>
      <vt:lpstr>様式第３号_1_変更届!Print_Area</vt:lpstr>
      <vt:lpstr>様式第３号_変更申請書!Print_Area</vt:lpstr>
      <vt:lpstr>様式第４号_廃止届!Print_Area</vt:lpstr>
      <vt:lpstr>様式第５号_交付申請書!Print_Area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2025-06-02T04:02:12Z</cp:lastPrinted>
  <dcterms:created xsi:type="dcterms:W3CDTF">2023-07-21T01:58:09Z</dcterms:created>
  <dcterms:modified xsi:type="dcterms:W3CDTF">2025-06-02T04:24:04Z</dcterms:modified>
</cp:coreProperties>
</file>